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4" activeTab="0"/>
  </bookViews>
  <sheets>
    <sheet name="Quý I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<sst xmlns="http://schemas.openxmlformats.org/spreadsheetml/2006/main" count="29" uniqueCount="29">
  <si>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BIỂU TỔNG HỢP</t>
  </si>
  <si>
    <t xml:space="preserve">Danh sách các xã tham gia trồng, chăm sóc, bảo vệ rừng và nhận khoán chăm sóc, bảo vệ rừng </t>
  </si>
  <si>
    <t>STT</t>
  </si>
  <si>
    <t>Đơn vị</t>
  </si>
  <si>
    <t>Số hộ</t>
  </si>
  <si>
    <t xml:space="preserve">Số khẩu </t>
  </si>
  <si>
    <t>Số gạo đề nghị hỗ trợ (kg)</t>
  </si>
  <si>
    <t>Ghi chú</t>
  </si>
  <si>
    <t>Thị trấn Hồi Xuân</t>
  </si>
  <si>
    <t>Xã Nam Xuân</t>
  </si>
  <si>
    <t>Xã Nam Tiến</t>
  </si>
  <si>
    <t>BÙ THÊM 300KG</t>
  </si>
  <si>
    <t>Xã Nam Động</t>
  </si>
  <si>
    <t>Xã Thiên Phủ</t>
  </si>
  <si>
    <t>Xã Hiền Chung</t>
  </si>
  <si>
    <t>Xã Hiền Kiệt</t>
  </si>
  <si>
    <t>BÙ THÊM BẢN CHÁO</t>
  </si>
  <si>
    <t>Xã Phú Xuân</t>
  </si>
  <si>
    <t>Xã Phú Lệ</t>
  </si>
  <si>
    <t>Xã Phú Thanh</t>
  </si>
  <si>
    <t>Xã Thành Sơn</t>
  </si>
  <si>
    <t>Xã Trung Sơn</t>
  </si>
  <si>
    <t>Xã Trung Thành</t>
  </si>
  <si>
    <t>Tổng cộng:</t>
  </si>
  <si>
    <t xml:space="preserve">Diện tích nhận khoán chăm sóc, bảo vệ rừng tháng 1,2,3 (ha) </t>
  </si>
  <si>
    <t xml:space="preserve">Diện tích rừng trồng được chăm sóc, bảo vệ tháng 1,2,3(ha) </t>
  </si>
  <si>
    <t xml:space="preserve">Diện tích rừng trồng mới tháng 1,2,3 (ha) </t>
  </si>
  <si>
    <t>đề nghị hỗ trợ gạo, thời gian được hỗ trợ gạo tháng 1,2,3 năm 2024 huyện Quan Hóa</t>
  </si>
  <si>
    <t>(Kèm theo Công văn số:       /UBND-NNPTNT ngày       /4/2024 của UBND huyện Quan Hóa)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</si>
</sst>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(* #,##0_);_(* \(#,##0\);_(* &quot;-&quot;??_);_(@_)"/>
    <numFmt numFmtId="178" formatCode="#,##0.0"/>
    <numFmt numFmtId="179" formatCode="0.0"/>
    <numFmt numFmtId="180" formatCode="0.00_ "/>
    <numFmt numFmtId="181" formatCode="_-* #,##0\ _₫_-;\-* #,##0\ _₫_-;_-* &quot;-&quot;??\ _₫_-;_-@_-"/>
    <numFmt numFmtId="182" formatCode="_(* #,##0.000_);_(* \(#,##0.000\);_(* &quot;-&quot;??_);_(@_)"/>
    <numFmt numFmtId="183" formatCode="_(* #,##0.0_);_(* \(#,##0.0\);_(* &quot;-&quot;??_);_(@_)"/>
    <numFmt numFmtId="184" formatCode="#,##0.000"/>
  </numFmts>
  <fonts count="51">
    <font>
      <sz val="11"/>
      <color theme="1"/>
      <name val="Calibri"/>
      <family val="2"/>
    </font>
    <font>
      <sz val="11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8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0" fillId="28" borderId="5" applyNumberFormat="0" applyFont="0" applyAlignment="0" applyProtection="0"/>
    <xf numFmtId="0" fontId="38" fillId="29" borderId="6" applyNumberFormat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4" applyNumberFormat="0" applyAlignment="0" applyProtection="0"/>
    <xf numFmtId="0" fontId="44" fillId="0" borderId="8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9" xfId="49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177" fontId="9" fillId="0" borderId="10" xfId="39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10" xfId="50" applyFont="1" applyFill="1" applyBorder="1" applyAlignment="1">
      <alignment horizontal="left" vertical="center" wrapText="1"/>
      <protection/>
    </xf>
    <xf numFmtId="180" fontId="9" fillId="0" borderId="11" xfId="49" applyNumberFormat="1" applyFont="1" applyFill="1" applyBorder="1" applyAlignment="1">
      <alignment horizontal="right" vertical="center" wrapText="1"/>
      <protection/>
    </xf>
    <xf numFmtId="181" fontId="10" fillId="0" borderId="11" xfId="39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178" fontId="9" fillId="0" borderId="11" xfId="39" applyNumberFormat="1" applyFont="1" applyFill="1" applyBorder="1" applyAlignment="1" applyProtection="1">
      <alignment horizontal="center" vertical="center" wrapText="1"/>
      <protection/>
    </xf>
    <xf numFmtId="179" fontId="9" fillId="0" borderId="11" xfId="39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178" fontId="50" fillId="0" borderId="11" xfId="39" applyNumberFormat="1" applyFont="1" applyFill="1" applyBorder="1" applyAlignment="1">
      <alignment horizontal="center" vertical="center"/>
    </xf>
    <xf numFmtId="179" fontId="50" fillId="0" borderId="11" xfId="39" applyNumberFormat="1" applyFont="1" applyFill="1" applyBorder="1" applyAlignment="1">
      <alignment horizontal="center" vertical="center"/>
    </xf>
    <xf numFmtId="177" fontId="6" fillId="0" borderId="11" xfId="39" applyNumberFormat="1" applyFont="1" applyFill="1" applyBorder="1" applyAlignment="1">
      <alignment horizontal="right" vertical="center"/>
    </xf>
    <xf numFmtId="178" fontId="6" fillId="0" borderId="11" xfId="3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  <protection/>
    </xf>
    <xf numFmtId="0" fontId="8" fillId="0" borderId="0" xfId="49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77" fontId="9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77" fontId="9" fillId="0" borderId="11" xfId="39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/>
    </xf>
    <xf numFmtId="177" fontId="10" fillId="0" borderId="11" xfId="39" applyNumberFormat="1" applyFont="1" applyFill="1" applyBorder="1" applyAlignment="1">
      <alignment horizontal="right" vertical="center"/>
    </xf>
    <xf numFmtId="178" fontId="10" fillId="0" borderId="11" xfId="39" applyNumberFormat="1" applyFont="1" applyFill="1" applyBorder="1" applyAlignment="1">
      <alignment horizontal="center" vertical="center"/>
    </xf>
    <xf numFmtId="179" fontId="10" fillId="0" borderId="11" xfId="39" applyNumberFormat="1" applyFont="1" applyFill="1" applyBorder="1" applyAlignment="1">
      <alignment horizontal="center" vertical="center"/>
    </xf>
    <xf numFmtId="4" fontId="10" fillId="0" borderId="11" xfId="39" applyNumberFormat="1" applyFont="1" applyFill="1" applyBorder="1" applyAlignment="1">
      <alignment horizontal="right" vertical="center"/>
    </xf>
    <xf numFmtId="177" fontId="9" fillId="0" borderId="11" xfId="39" applyNumberFormat="1" applyFont="1" applyFill="1" applyBorder="1" applyAlignment="1">
      <alignment horizontal="right" vertical="center" wrapText="1"/>
    </xf>
    <xf numFmtId="0" fontId="4" fillId="0" borderId="10" xfId="50" applyFont="1" applyFill="1" applyBorder="1" applyAlignment="1">
      <alignment horizontal="left" vertical="center" wrapText="1"/>
      <protection/>
    </xf>
    <xf numFmtId="178" fontId="9" fillId="0" borderId="11" xfId="49" applyNumberFormat="1" applyFont="1" applyFill="1" applyBorder="1" applyAlignment="1">
      <alignment horizontal="center" vertical="center" wrapText="1"/>
      <protection/>
    </xf>
    <xf numFmtId="179" fontId="9" fillId="0" borderId="11" xfId="49" applyNumberFormat="1" applyFont="1" applyFill="1" applyBorder="1" applyAlignment="1">
      <alignment horizontal="center" vertical="center" wrapText="1"/>
      <protection/>
    </xf>
    <xf numFmtId="4" fontId="9" fillId="0" borderId="11" xfId="49" applyNumberFormat="1" applyFont="1" applyFill="1" applyBorder="1" applyAlignment="1">
      <alignment horizontal="right" vertical="center" wrapText="1"/>
      <protection/>
    </xf>
    <xf numFmtId="0" fontId="9" fillId="0" borderId="11" xfId="49" applyFont="1" applyFill="1" applyBorder="1" applyAlignment="1">
      <alignment horizontal="right" vertical="center" wrapText="1"/>
      <protection/>
    </xf>
    <xf numFmtId="178" fontId="9" fillId="0" borderId="0" xfId="0" applyNumberFormat="1" applyFont="1" applyFill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9" fillId="0" borderId="11" xfId="50" applyNumberFormat="1" applyFont="1" applyFill="1" applyBorder="1" applyAlignment="1">
      <alignment horizontal="center" vertical="center" wrapText="1"/>
      <protection/>
    </xf>
    <xf numFmtId="179" fontId="9" fillId="0" borderId="11" xfId="50" applyNumberFormat="1" applyFont="1" applyFill="1" applyBorder="1" applyAlignment="1">
      <alignment horizontal="center" vertical="center" wrapText="1"/>
      <protection/>
    </xf>
    <xf numFmtId="4" fontId="9" fillId="0" borderId="11" xfId="50" applyNumberFormat="1" applyFont="1" applyFill="1" applyBorder="1" applyAlignment="1">
      <alignment horizontal="right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178" fontId="9" fillId="0" borderId="11" xfId="39" applyNumberFormat="1" applyFont="1" applyFill="1" applyBorder="1" applyAlignment="1">
      <alignment horizontal="center" vertical="center"/>
    </xf>
    <xf numFmtId="179" fontId="9" fillId="0" borderId="11" xfId="39" applyNumberFormat="1" applyFont="1" applyFill="1" applyBorder="1" applyAlignment="1">
      <alignment horizontal="center" vertical="center"/>
    </xf>
    <xf numFmtId="4" fontId="9" fillId="0" borderId="11" xfId="39" applyNumberFormat="1" applyFont="1" applyFill="1" applyBorder="1" applyAlignment="1">
      <alignment horizontal="right" vertical="center"/>
    </xf>
    <xf numFmtId="178" fontId="9" fillId="0" borderId="11" xfId="49" applyNumberFormat="1" applyFont="1" applyFill="1" applyBorder="1" applyAlignment="1">
      <alignment horizontal="center" vertical="center"/>
      <protection/>
    </xf>
    <xf numFmtId="179" fontId="9" fillId="0" borderId="11" xfId="49" applyNumberFormat="1" applyFont="1" applyFill="1" applyBorder="1" applyAlignment="1">
      <alignment horizontal="center" vertical="center"/>
      <protection/>
    </xf>
    <xf numFmtId="4" fontId="9" fillId="0" borderId="11" xfId="49" applyNumberFormat="1" applyFont="1" applyFill="1" applyBorder="1" applyAlignment="1">
      <alignment horizontal="right" vertical="center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50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3" fontId="8" fillId="0" borderId="14" xfId="49" applyNumberFormat="1" applyFont="1" applyFill="1" applyBorder="1" applyAlignment="1">
      <alignment horizontal="center" vertical="center" wrapText="1"/>
      <protection/>
    </xf>
    <xf numFmtId="3" fontId="8" fillId="0" borderId="10" xfId="4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Normal_Ban QLRPH" xfId="49"/>
    <cellStyle name="Normal_Tong hop toan huyen" xfId="50"/>
    <cellStyle name="Ô được Nối kết" xfId="51"/>
    <cellStyle name="Percent" xfId="52"/>
    <cellStyle name="Hyperlink" xfId="53"/>
    <cellStyle name="Followed Hyperlink" xfId="54"/>
    <cellStyle name="Currency" xfId="55"/>
    <cellStyle name="Currency [0]" xfId="56"/>
    <cellStyle name="Tiêu đề" xfId="57"/>
    <cellStyle name="Tính toán" xfId="58"/>
    <cellStyle name="Tổng" xfId="59"/>
    <cellStyle name="Tốt" xfId="60"/>
    <cellStyle name="Trung lập" xfId="61"/>
    <cellStyle name="Văn bản Cảnh báo" xfId="62"/>
    <cellStyle name="Văn bản Giải thích" xfId="63"/>
    <cellStyle name="Xấu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66675</xdr:rowOff>
    </xdr:from>
    <xdr:to>
      <xdr:col>4</xdr:col>
      <xdr:colOff>866775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2790825" y="885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%20H&#7891;i%20Xu&#226;n\2-TT-Hoi-Xuan-gao-1-2-3_2023_chuan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&#227;%20Nam%20Xu&#226;n\Nam%20Xuan%20gao%2001,02,03%20n&#259;m%202023%20qu&#25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&#227;%20Ph&#250;%20Thanh\6%20Phu%20Thanh%20g&#7841;o%201.2.3%20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o trinh "/>
      <sheetName val="Khu Khằm"/>
      <sheetName val="Khu Nghèo"/>
      <sheetName val="Khu Mướp"/>
    </sheetNames>
    <sheetDataSet>
      <sheetData sheetId="0">
        <row r="14">
          <cell r="F14">
            <v>52.79999999999998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"/>
      <sheetName val="Bản Bút Xuân"/>
      <sheetName val="Bản Bút"/>
      <sheetName val="Bản Nam Tân"/>
      <sheetName val="Bản Na Cốc"/>
      <sheetName val="Sheet3"/>
    </sheetNames>
    <sheetDataSet>
      <sheetData sheetId="0">
        <row r="14">
          <cell r="C14">
            <v>13</v>
          </cell>
          <cell r="F14">
            <v>5.4</v>
          </cell>
          <cell r="J14">
            <v>950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o trinh "/>
      <sheetName val="bản Páng"/>
    </sheetNames>
    <sheetDataSet>
      <sheetData sheetId="0">
        <row r="12">
          <cell r="F12">
            <v>23.999999999999996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Q17" sqref="Q17"/>
    </sheetView>
  </sheetViews>
  <sheetFormatPr defaultColWidth="9.140625" defaultRowHeight="15"/>
  <cols>
    <col min="1" max="1" width="5.7109375" style="3" customWidth="1"/>
    <col min="2" max="2" width="17.28125" style="3" customWidth="1"/>
    <col min="3" max="3" width="8.8515625" style="3" customWidth="1"/>
    <col min="4" max="4" width="9.28125" style="3" customWidth="1"/>
    <col min="5" max="5" width="13.00390625" style="3" customWidth="1"/>
    <col min="6" max="6" width="13.421875" style="3" customWidth="1"/>
    <col min="7" max="7" width="10.28125" style="3" customWidth="1"/>
    <col min="8" max="8" width="11.28125" style="3" customWidth="1"/>
    <col min="9" max="9" width="9.57421875" style="3" customWidth="1"/>
    <col min="10" max="10" width="9.140625" style="3" hidden="1" customWidth="1"/>
    <col min="11" max="11" width="0.13671875" style="3" hidden="1" customWidth="1"/>
    <col min="12" max="12" width="0.42578125" style="3" hidden="1" customWidth="1"/>
    <col min="13" max="13" width="9.140625" style="3" hidden="1" customWidth="1"/>
    <col min="14" max="14" width="0.85546875" style="3" hidden="1" customWidth="1"/>
    <col min="15" max="16384" width="9.140625" style="3" customWidth="1"/>
  </cols>
  <sheetData>
    <row r="1" spans="1:10" ht="17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20"/>
    </row>
    <row r="2" spans="1:10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20"/>
    </row>
    <row r="3" spans="1:10" ht="15.7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21"/>
    </row>
    <row r="4" spans="1:10" s="1" customFormat="1" ht="15.75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22"/>
    </row>
    <row r="5" spans="1:10" ht="18" customHeight="1">
      <c r="A5" s="4"/>
      <c r="B5" s="4"/>
      <c r="C5" s="4"/>
      <c r="D5" s="4"/>
      <c r="E5" s="4"/>
      <c r="F5" s="4"/>
      <c r="G5" s="4"/>
      <c r="H5" s="4"/>
      <c r="I5" s="4"/>
      <c r="J5" s="23"/>
    </row>
    <row r="6" spans="1:10" ht="35.25" customHeight="1">
      <c r="A6" s="69" t="s">
        <v>2</v>
      </c>
      <c r="B6" s="69" t="s">
        <v>3</v>
      </c>
      <c r="C6" s="69" t="s">
        <v>4</v>
      </c>
      <c r="D6" s="71" t="s">
        <v>5</v>
      </c>
      <c r="E6" s="61" t="s">
        <v>24</v>
      </c>
      <c r="F6" s="61" t="s">
        <v>25</v>
      </c>
      <c r="G6" s="61" t="s">
        <v>26</v>
      </c>
      <c r="H6" s="62" t="s">
        <v>6</v>
      </c>
      <c r="I6" s="62" t="s">
        <v>7</v>
      </c>
      <c r="J6" s="24"/>
    </row>
    <row r="7" spans="1:9" ht="75" customHeight="1">
      <c r="A7" s="70"/>
      <c r="B7" s="70"/>
      <c r="C7" s="70"/>
      <c r="D7" s="72"/>
      <c r="E7" s="61"/>
      <c r="F7" s="61"/>
      <c r="G7" s="61"/>
      <c r="H7" s="62"/>
      <c r="I7" s="62"/>
    </row>
    <row r="8" spans="1:13" ht="24" customHeight="1">
      <c r="A8" s="5">
        <v>1</v>
      </c>
      <c r="B8" s="42" t="s">
        <v>8</v>
      </c>
      <c r="C8" s="6">
        <v>48</v>
      </c>
      <c r="D8" s="6">
        <v>259</v>
      </c>
      <c r="E8" s="43"/>
      <c r="F8" s="44">
        <f>'[1]TOng hop To trinh '!$F$14</f>
        <v>52.79999999999998</v>
      </c>
      <c r="G8" s="45"/>
      <c r="H8" s="7">
        <v>6545</v>
      </c>
      <c r="I8" s="5"/>
      <c r="L8" s="3">
        <f>E8+G8</f>
        <v>0</v>
      </c>
      <c r="M8" s="3" t="e">
        <f>L8+#REF!</f>
        <v>#REF!</v>
      </c>
    </row>
    <row r="9" spans="1:12" ht="24" customHeight="1">
      <c r="A9" s="5">
        <v>2</v>
      </c>
      <c r="B9" s="8" t="s">
        <v>9</v>
      </c>
      <c r="C9" s="6">
        <f>'[2]TOng hop '!$C$14</f>
        <v>13</v>
      </c>
      <c r="D9" s="6">
        <v>65</v>
      </c>
      <c r="E9" s="43"/>
      <c r="F9" s="44">
        <f>'[2]TOng hop '!$F$14</f>
        <v>5.4</v>
      </c>
      <c r="G9" s="46"/>
      <c r="H9" s="7">
        <f>'[2]TOng hop '!$J$14</f>
        <v>950</v>
      </c>
      <c r="I9" s="5"/>
      <c r="L9" s="3">
        <f>E9+G9</f>
        <v>0</v>
      </c>
    </row>
    <row r="10" spans="1:14" ht="24" customHeight="1">
      <c r="A10" s="5">
        <v>3</v>
      </c>
      <c r="B10" s="8" t="s">
        <v>10</v>
      </c>
      <c r="C10" s="6">
        <v>251</v>
      </c>
      <c r="D10" s="6">
        <v>1.254</v>
      </c>
      <c r="E10" s="47">
        <v>35</v>
      </c>
      <c r="F10" s="35">
        <v>247.12</v>
      </c>
      <c r="G10" s="9"/>
      <c r="H10" s="7">
        <v>29050</v>
      </c>
      <c r="I10" s="5"/>
      <c r="L10" s="25">
        <f>F10+G10</f>
        <v>247.12</v>
      </c>
      <c r="N10" s="3" t="s">
        <v>11</v>
      </c>
    </row>
    <row r="11" spans="1:12" ht="24" customHeight="1">
      <c r="A11" s="5">
        <v>4</v>
      </c>
      <c r="B11" s="8" t="s">
        <v>12</v>
      </c>
      <c r="C11" s="48">
        <v>108</v>
      </c>
      <c r="D11" s="10">
        <v>589</v>
      </c>
      <c r="E11" s="49">
        <v>769.6</v>
      </c>
      <c r="F11" s="50">
        <v>13.8</v>
      </c>
      <c r="G11" s="11"/>
      <c r="H11" s="7">
        <v>22915</v>
      </c>
      <c r="I11" s="5"/>
      <c r="L11" s="3">
        <f aca="true" t="shared" si="0" ref="L11:L21">E11+G11</f>
        <v>769.6</v>
      </c>
    </row>
    <row r="12" spans="1:12" ht="24" customHeight="1">
      <c r="A12" s="5">
        <v>5</v>
      </c>
      <c r="B12" s="8" t="s">
        <v>13</v>
      </c>
      <c r="C12" s="6">
        <v>64</v>
      </c>
      <c r="D12" s="6">
        <v>332</v>
      </c>
      <c r="E12" s="12">
        <v>101</v>
      </c>
      <c r="F12" s="13">
        <v>57.1</v>
      </c>
      <c r="G12" s="9"/>
      <c r="H12" s="7">
        <v>8103</v>
      </c>
      <c r="I12" s="5"/>
      <c r="L12" s="25">
        <f t="shared" si="0"/>
        <v>101</v>
      </c>
    </row>
    <row r="13" spans="1:12" ht="24" customHeight="1">
      <c r="A13" s="5">
        <v>6</v>
      </c>
      <c r="B13" s="8" t="s">
        <v>14</v>
      </c>
      <c r="C13" s="6">
        <v>32</v>
      </c>
      <c r="D13" s="6">
        <v>134</v>
      </c>
      <c r="E13" s="12">
        <v>94.9</v>
      </c>
      <c r="F13" s="13"/>
      <c r="G13" s="9"/>
      <c r="H13" s="7">
        <v>5895</v>
      </c>
      <c r="I13" s="5"/>
      <c r="L13" s="25"/>
    </row>
    <row r="14" spans="1:14" ht="24" customHeight="1">
      <c r="A14" s="5">
        <v>7</v>
      </c>
      <c r="B14" s="14" t="s">
        <v>15</v>
      </c>
      <c r="C14" s="15">
        <v>130</v>
      </c>
      <c r="D14" s="10">
        <v>661</v>
      </c>
      <c r="E14" s="16">
        <v>448.79</v>
      </c>
      <c r="F14" s="17">
        <v>114.65</v>
      </c>
      <c r="G14" s="11"/>
      <c r="H14" s="7">
        <v>22385</v>
      </c>
      <c r="I14" s="26"/>
      <c r="K14" s="27"/>
      <c r="L14" s="3">
        <f t="shared" si="0"/>
        <v>448.79</v>
      </c>
      <c r="N14" s="3" t="s">
        <v>16</v>
      </c>
    </row>
    <row r="15" spans="1:13" ht="24" customHeight="1">
      <c r="A15" s="5">
        <v>8</v>
      </c>
      <c r="B15" s="14" t="s">
        <v>17</v>
      </c>
      <c r="C15" s="33">
        <v>64</v>
      </c>
      <c r="D15" s="6">
        <v>337</v>
      </c>
      <c r="E15" s="34"/>
      <c r="F15" s="35">
        <v>46.7</v>
      </c>
      <c r="G15" s="36"/>
      <c r="H15" s="7">
        <v>6760</v>
      </c>
      <c r="I15" s="26"/>
      <c r="K15" s="27"/>
      <c r="L15" s="3">
        <f t="shared" si="0"/>
        <v>0</v>
      </c>
      <c r="M15" s="3" t="e">
        <f>L15+#REF!</f>
        <v>#REF!</v>
      </c>
    </row>
    <row r="16" spans="1:12" s="31" customFormat="1" ht="24" customHeight="1">
      <c r="A16" s="5">
        <v>9</v>
      </c>
      <c r="B16" s="14" t="s">
        <v>18</v>
      </c>
      <c r="C16" s="41">
        <v>23</v>
      </c>
      <c r="D16" s="6">
        <v>116</v>
      </c>
      <c r="E16" s="51"/>
      <c r="F16" s="52">
        <v>21.5</v>
      </c>
      <c r="G16" s="53"/>
      <c r="H16" s="7">
        <v>2980</v>
      </c>
      <c r="I16" s="54"/>
      <c r="K16" s="32"/>
      <c r="L16" s="31">
        <f t="shared" si="0"/>
        <v>0</v>
      </c>
    </row>
    <row r="17" spans="1:12" ht="24" customHeight="1">
      <c r="A17" s="5">
        <v>10</v>
      </c>
      <c r="B17" s="14" t="s">
        <v>19</v>
      </c>
      <c r="C17" s="33">
        <v>25</v>
      </c>
      <c r="D17" s="6">
        <v>142</v>
      </c>
      <c r="E17" s="55"/>
      <c r="F17" s="56">
        <f>'[3]TOng hop To trinh '!$F$12</f>
        <v>23.999999999999996</v>
      </c>
      <c r="G17" s="57"/>
      <c r="H17" s="7">
        <v>4165</v>
      </c>
      <c r="I17" s="26"/>
      <c r="K17" s="27"/>
      <c r="L17" s="3">
        <f t="shared" si="0"/>
        <v>0</v>
      </c>
    </row>
    <row r="18" spans="1:12" ht="24" customHeight="1">
      <c r="A18" s="5">
        <v>11</v>
      </c>
      <c r="B18" s="14" t="s">
        <v>20</v>
      </c>
      <c r="C18" s="33">
        <v>167</v>
      </c>
      <c r="D18" s="6">
        <v>761</v>
      </c>
      <c r="E18" s="58">
        <v>544.57</v>
      </c>
      <c r="F18" s="59">
        <v>121.9</v>
      </c>
      <c r="G18" s="60"/>
      <c r="H18" s="7">
        <v>19945</v>
      </c>
      <c r="I18" s="26"/>
      <c r="K18" s="27"/>
      <c r="L18" s="3">
        <f t="shared" si="0"/>
        <v>544.57</v>
      </c>
    </row>
    <row r="19" spans="1:12" ht="24" customHeight="1">
      <c r="A19" s="5">
        <v>12</v>
      </c>
      <c r="B19" s="14" t="s">
        <v>21</v>
      </c>
      <c r="C19" s="37">
        <v>213</v>
      </c>
      <c r="D19" s="6">
        <v>879</v>
      </c>
      <c r="E19" s="38">
        <v>460.11</v>
      </c>
      <c r="F19" s="39">
        <v>199</v>
      </c>
      <c r="G19" s="40"/>
      <c r="H19" s="41">
        <v>26820</v>
      </c>
      <c r="I19" s="26"/>
      <c r="K19" s="28"/>
      <c r="L19" s="3">
        <f t="shared" si="0"/>
        <v>460.11</v>
      </c>
    </row>
    <row r="20" spans="1:11" ht="24" customHeight="1">
      <c r="A20" s="5">
        <v>13</v>
      </c>
      <c r="B20" s="14" t="s">
        <v>22</v>
      </c>
      <c r="C20" s="37">
        <v>91</v>
      </c>
      <c r="D20" s="6">
        <v>471</v>
      </c>
      <c r="E20" s="38">
        <v>104.18</v>
      </c>
      <c r="F20" s="39">
        <v>54.5</v>
      </c>
      <c r="G20" s="40"/>
      <c r="H20" s="7">
        <v>12550</v>
      </c>
      <c r="I20" s="26"/>
      <c r="K20" s="28"/>
    </row>
    <row r="21" spans="1:12" s="2" customFormat="1" ht="24" customHeight="1">
      <c r="A21" s="67" t="s">
        <v>23</v>
      </c>
      <c r="B21" s="68"/>
      <c r="C21" s="18">
        <f>SUM(C8:C20)</f>
        <v>1229</v>
      </c>
      <c r="D21" s="18">
        <f>SUM(D8:D20)</f>
        <v>4747.254</v>
      </c>
      <c r="E21" s="19">
        <f>SUM(E8:E20)</f>
        <v>2558.15</v>
      </c>
      <c r="F21" s="19">
        <f>SUM(F8:F20)</f>
        <v>958.47</v>
      </c>
      <c r="G21" s="18">
        <f>SUM(G8:G20)</f>
        <v>0</v>
      </c>
      <c r="H21" s="18">
        <f>SUM(H8:H20)</f>
        <v>169063</v>
      </c>
      <c r="I21" s="29"/>
      <c r="K21" s="30"/>
      <c r="L21" s="3">
        <f t="shared" si="0"/>
        <v>2558.15</v>
      </c>
    </row>
  </sheetData>
  <sheetProtection/>
  <mergeCells count="14">
    <mergeCell ref="A21:B2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2024-04-24T07:20:18Z</cp:lastPrinted>
  <dcterms:created xsi:type="dcterms:W3CDTF">2018-10-01T07:19:00Z</dcterms:created>
  <dcterms:modified xsi:type="dcterms:W3CDTF">2024-04-25T06:58:19Z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E34774CE431646259672A60E009AE4F5</vt:lpwstr>
  </property>
</Properties>
</file>