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tabRatio="978" firstSheet="12" activeTab="16"/>
  </bookViews>
  <sheets>
    <sheet name="0. BIEU TONG HOP" sheetId="1" r:id="rId1"/>
    <sheet name="1. BIEU 1a. MN TH 23-24 " sheetId="2" r:id="rId2"/>
    <sheet name="1. BIEU 1b. MN CT 24-25" sheetId="3" r:id="rId3"/>
    <sheet name="2. BIEU 2a. TH TH 23-24 " sheetId="4" r:id="rId4"/>
    <sheet name="2. BIEU 2b. TH CT 24-25" sheetId="5" r:id="rId5"/>
    <sheet name="3. BIEU 3a. THCS TH 23-24 " sheetId="6" r:id="rId6"/>
    <sheet name="3. BIEU 3a. THCS KH 24-25" sheetId="7" r:id="rId7"/>
    <sheet name="3.1 BIEU a THCS DTNT TH 23-24" sheetId="8" r:id="rId8"/>
    <sheet name="3.1 BIEU b THCS DTNT KH 24-25" sheetId="9" r:id="rId9"/>
    <sheet name="3.2 BIEU A THCS BT TH 23-24" sheetId="10" r:id="rId10"/>
    <sheet name="3.2 BIEU B THCS BT KH 24-25" sheetId="11" r:id="rId11"/>
    <sheet name="3.3 BIEU A THCS TH 23-24" sheetId="12" r:id="rId12"/>
    <sheet name="3.3 BIEU B THCS KH 24-25" sheetId="13" r:id="rId13"/>
    <sheet name="4. BIEU 4a. THPT TH 23-24" sheetId="14" r:id="rId14"/>
    <sheet name="4. BIEU 4b. THPT KH 24-25 " sheetId="15" r:id="rId15"/>
    <sheet name="5. BIEU 5a. GDTX TH 23-24" sheetId="16" r:id="rId16"/>
    <sheet name="5. BIEU 5b. GDTX KH 24-25" sheetId="17" r:id="rId17"/>
  </sheets>
  <definedNames>
    <definedName name="_xlnm.Print_Titles" localSheetId="0">'0. BIEU TONG HOP'!$4:$5</definedName>
    <definedName name="_xlnm.Print_Titles" localSheetId="1">'1. BIEU 1a. MN TH 23-24 '!$4:$7</definedName>
    <definedName name="_xlnm.Print_Titles" localSheetId="2">'1. BIEU 1b. MN CT 24-25'!$4:$7</definedName>
    <definedName name="_xlnm.Print_Titles" localSheetId="3">'2. BIEU 2a. TH TH 23-24 '!$4:$6</definedName>
    <definedName name="_xlnm.Print_Titles" localSheetId="4">'2. BIEU 2b. TH CT 24-25'!$4:$6</definedName>
    <definedName name="_xlnm.Print_Titles" localSheetId="6">'3. BIEU 3a. THCS KH 24-25'!$4:$6</definedName>
    <definedName name="_xlnm.Print_Titles" localSheetId="5">'3. BIEU 3a. THCS TH 23-24 '!$4:$6</definedName>
  </definedNames>
  <calcPr fullCalcOnLoad="1"/>
</workbook>
</file>

<file path=xl/sharedStrings.xml><?xml version="1.0" encoding="utf-8"?>
<sst xmlns="http://schemas.openxmlformats.org/spreadsheetml/2006/main" count="1296" uniqueCount="323">
  <si>
    <t>Tên trường</t>
  </si>
  <si>
    <t>Tổng số</t>
  </si>
  <si>
    <t>I</t>
  </si>
  <si>
    <t>II</t>
  </si>
  <si>
    <t>Số lớp</t>
  </si>
  <si>
    <t>Trong đó</t>
  </si>
  <si>
    <t>Trung học phổ thông</t>
  </si>
  <si>
    <t>STT</t>
  </si>
  <si>
    <t>1.1</t>
  </si>
  <si>
    <t>1.2</t>
  </si>
  <si>
    <t>Tiểu học</t>
  </si>
  <si>
    <t>2.1</t>
  </si>
  <si>
    <t>2.2</t>
  </si>
  <si>
    <t>Trung học cơ sở</t>
  </si>
  <si>
    <t>3.1</t>
  </si>
  <si>
    <t>3.2</t>
  </si>
  <si>
    <t>III</t>
  </si>
  <si>
    <t>IV</t>
  </si>
  <si>
    <t>Số trường</t>
  </si>
  <si>
    <t>Trường đạt chuẩn</t>
  </si>
  <si>
    <t>Lớp ghép</t>
  </si>
  <si>
    <t>Lớp học 2 buổi ngày</t>
  </si>
  <si>
    <t>Học sinh dân tộc</t>
  </si>
  <si>
    <t>Tuyển mới lớp 1</t>
  </si>
  <si>
    <t>Lớp 1</t>
  </si>
  <si>
    <t>Lớp 2</t>
  </si>
  <si>
    <t>Lớp 3</t>
  </si>
  <si>
    <t>Lớp 4</t>
  </si>
  <si>
    <t>Lớp 5</t>
  </si>
  <si>
    <t>Số học sinh</t>
  </si>
  <si>
    <t>TT</t>
  </si>
  <si>
    <t>Nhóm, lớp</t>
  </si>
  <si>
    <t>Trẻ em</t>
  </si>
  <si>
    <t>Nhóm trẻ</t>
  </si>
  <si>
    <t>Lớp mẫu giáo</t>
  </si>
  <si>
    <t>Tổng số trẻ</t>
  </si>
  <si>
    <t>Trẻ em nhà trẻ</t>
  </si>
  <si>
    <t>Trẻ em mẫu giáo</t>
  </si>
  <si>
    <t>Tổng số nhóm trẻ</t>
  </si>
  <si>
    <t>Trong tổng số</t>
  </si>
  <si>
    <t>Tổng số lớp mẫu giáo</t>
  </si>
  <si>
    <t>Lớp 5 tuổi</t>
  </si>
  <si>
    <t>Tổng số trẻ nhà trẻ</t>
  </si>
  <si>
    <t>Chia ra</t>
  </si>
  <si>
    <t>Tổng số trẻ mẫu giáo</t>
  </si>
  <si>
    <t>Dân tộc</t>
  </si>
  <si>
    <t>Học 2 buổi/ngày</t>
  </si>
  <si>
    <t>Mẫu giáo 5 tuổi</t>
  </si>
  <si>
    <t>1=2+5</t>
  </si>
  <si>
    <t>2=3+4</t>
  </si>
  <si>
    <t>5=6+7</t>
  </si>
  <si>
    <t>9=10+14</t>
  </si>
  <si>
    <t>Số lớp bán trú</t>
  </si>
  <si>
    <t>Số HS bán trú</t>
  </si>
  <si>
    <t>Tuyển mới lớp 6</t>
  </si>
  <si>
    <t>Lớp 6</t>
  </si>
  <si>
    <t>Lớp 7</t>
  </si>
  <si>
    <t>Lớp 8</t>
  </si>
  <si>
    <t>Lớp 9</t>
  </si>
  <si>
    <t>THCS</t>
  </si>
  <si>
    <t>TH&amp;THCS</t>
  </si>
  <si>
    <t>Chỉ tiêu</t>
  </si>
  <si>
    <t>Đơn vị tính</t>
  </si>
  <si>
    <t>So sánh %</t>
  </si>
  <si>
    <t>(6)/(4)</t>
  </si>
  <si>
    <t>(7)/(6)</t>
  </si>
  <si>
    <t>TỔNG SỐ HỌC SINH</t>
  </si>
  <si>
    <t>Mầm non</t>
  </si>
  <si>
    <t>Nhà trẻ</t>
  </si>
  <si>
    <t>Mẫu giáo</t>
  </si>
  <si>
    <t>Trường công lập</t>
  </si>
  <si>
    <t>HỌC SINH TUYỂN MỚI</t>
  </si>
  <si>
    <t>Vào lớp 1</t>
  </si>
  <si>
    <t>Vào lớp 6</t>
  </si>
  <si>
    <t>BÌNH QUÂN HS/LỚP</t>
  </si>
  <si>
    <t>5.2</t>
  </si>
  <si>
    <t>V</t>
  </si>
  <si>
    <t>SỐ TRƯỜNG HỌC</t>
  </si>
  <si>
    <t>Trường</t>
  </si>
  <si>
    <t>Hạng trường</t>
  </si>
  <si>
    <t>Tỷ lệ tuyển</t>
  </si>
  <si>
    <t>Lớp 10</t>
  </si>
  <si>
    <t>Lớp 11</t>
  </si>
  <si>
    <t>Lớp 12</t>
  </si>
  <si>
    <t>Tên trường, nhóm trẻ</t>
  </si>
  <si>
    <t>1=3+5+7</t>
  </si>
  <si>
    <t>2=4+6+8</t>
  </si>
  <si>
    <t>11=9/10</t>
  </si>
  <si>
    <t xml:space="preserve">- Tư thục </t>
  </si>
  <si>
    <t>- Công lập</t>
  </si>
  <si>
    <t>Công lập</t>
  </si>
  <si>
    <t>Tổng cộng, trong đó:</t>
  </si>
  <si>
    <t>Tư thục</t>
  </si>
  <si>
    <t>1=3+5+7+9+11</t>
  </si>
  <si>
    <t>2=4+6+8+10+12</t>
  </si>
  <si>
    <t>1=3+5+7+9</t>
  </si>
  <si>
    <t>2=4+6+8+10</t>
  </si>
  <si>
    <t>- Tư thục</t>
  </si>
  <si>
    <t xml:space="preserve">Tên trường </t>
  </si>
  <si>
    <t>2+4=6+8</t>
  </si>
  <si>
    <t>Kế hoạch 2023 - 2024</t>
  </si>
  <si>
    <t>Hs</t>
  </si>
  <si>
    <t>Hs/lớp</t>
  </si>
  <si>
    <t>Lớp</t>
  </si>
  <si>
    <t>Trẻ/lớp</t>
  </si>
  <si>
    <t>4.1</t>
  </si>
  <si>
    <t>Công lập, trong đó:</t>
  </si>
  <si>
    <t>4.2</t>
  </si>
  <si>
    <t>- Trường THPT Dân tộc nội trú</t>
  </si>
  <si>
    <t>- Trường THPT chuyên</t>
  </si>
  <si>
    <t>- Trong đó: THCS DTNT huyện</t>
  </si>
  <si>
    <t>Vào lớp 10 THPT</t>
  </si>
  <si>
    <t>- Trường THPT DTNT</t>
  </si>
  <si>
    <t>GDTX cấp THPT</t>
  </si>
  <si>
    <t>Vào lớp 10 GDTX cấp THPT</t>
  </si>
  <si>
    <t>TỔNG SỐ LỚP</t>
  </si>
  <si>
    <t>Trong đó: - Tuyển sinh vào lớp 1</t>
  </si>
  <si>
    <t>Trong đó: - Tuyển sinh vào lớp 6</t>
  </si>
  <si>
    <t>Trong đó: - Tuyển sinh vào lớp 10</t>
  </si>
  <si>
    <t>Trong đó: Trường THCS DTNT</t>
  </si>
  <si>
    <t xml:space="preserve">             + Trường THPT chuyên</t>
  </si>
  <si>
    <t xml:space="preserve">             + Trường THPT DTNT</t>
  </si>
  <si>
    <t>Trung tâm GDNN - GDTX</t>
  </si>
  <si>
    <t>5.1</t>
  </si>
  <si>
    <t>VI</t>
  </si>
  <si>
    <t>Trung tâm GDTX - KTTH</t>
  </si>
  <si>
    <t>Nhóm/Lớp</t>
  </si>
  <si>
    <t>HẠNG TRƯỜNG THPT</t>
  </si>
  <si>
    <t>Hạng 1</t>
  </si>
  <si>
    <t>Hạng 2</t>
  </si>
  <si>
    <t>Hạng 3</t>
  </si>
  <si>
    <t>2.3</t>
  </si>
  <si>
    <t>3.3</t>
  </si>
  <si>
    <t>4.3</t>
  </si>
  <si>
    <t xml:space="preserve">Trong đó: Vào lớp 10 </t>
  </si>
  <si>
    <t>Trường TH, THCS &amp; THPT</t>
  </si>
  <si>
    <t>Trường THCS &amp; THPT</t>
  </si>
  <si>
    <t>Trường tư thục</t>
  </si>
  <si>
    <t>Trường THPT</t>
  </si>
  <si>
    <t>Trường công lập:</t>
  </si>
  <si>
    <t>6.1</t>
  </si>
  <si>
    <t>6.2</t>
  </si>
  <si>
    <t>Trường Tiểu học</t>
  </si>
  <si>
    <t>Trường Trung học cơ sở</t>
  </si>
  <si>
    <t>Trường TH &amp; THCS</t>
  </si>
  <si>
    <r>
      <t xml:space="preserve">                </t>
    </r>
    <r>
      <rPr>
        <sz val="12"/>
        <color indexed="9"/>
        <rFont val="Times New Roman"/>
        <family val="1"/>
      </rPr>
      <t>'</t>
    </r>
    <r>
      <rPr>
        <sz val="12"/>
        <color indexed="8"/>
        <rFont val="Times New Roman"/>
        <family val="1"/>
      </rPr>
      <t xml:space="preserve">- Trường THPT DTNT </t>
    </r>
  </si>
  <si>
    <r>
      <rPr>
        <sz val="12"/>
        <color indexed="9"/>
        <rFont val="Times New Roman"/>
        <family val="1"/>
      </rPr>
      <t xml:space="preserve">                '</t>
    </r>
    <r>
      <rPr>
        <sz val="12"/>
        <color indexed="8"/>
        <rFont val="Times New Roman"/>
        <family val="1"/>
      </rPr>
      <t>- Trường THPT chuyên</t>
    </r>
  </si>
  <si>
    <t>Ghi chú</t>
  </si>
  <si>
    <t>Tổng số nhóm, lớp</t>
  </si>
  <si>
    <t>Bán trú (ăn trưa)</t>
  </si>
  <si>
    <t>Không bán trú</t>
  </si>
  <si>
    <t>Tổng cộng</t>
  </si>
  <si>
    <t>- Trường công lập</t>
  </si>
  <si>
    <t>- Trường tư thục</t>
  </si>
  <si>
    <t>Trẻ</t>
  </si>
  <si>
    <t xml:space="preserve">- Trường THPT chuyên </t>
  </si>
  <si>
    <t>Nhóm</t>
  </si>
  <si>
    <t xml:space="preserve">               - THCS DTNT huyện</t>
  </si>
  <si>
    <t xml:space="preserve">               - Lớp ghép</t>
  </si>
  <si>
    <t>Trẻ/nhóm, lớp</t>
  </si>
  <si>
    <t>Trẻ/nhóm</t>
  </si>
  <si>
    <t>Trường/CS</t>
  </si>
  <si>
    <t>- Cơ sở Mầm non độc lập tư thục</t>
  </si>
  <si>
    <t>1.3</t>
  </si>
  <si>
    <t>Cơ sở</t>
  </si>
  <si>
    <t>Cơ sở Mầm non độc lập tư thục</t>
  </si>
  <si>
    <t>Cơ sở MN độc lập tư thục</t>
  </si>
  <si>
    <t>Số cơ sở mầm non độc lập tư thục</t>
  </si>
  <si>
    <t>- Cơ sở MN ĐL TT</t>
  </si>
  <si>
    <t>Tổng số, trong đó:</t>
  </si>
  <si>
    <t>Trường Mầm non, CSMN ĐLTT</t>
  </si>
  <si>
    <t>MN Phú Nghiêm</t>
  </si>
  <si>
    <t>Khu Chăm</t>
  </si>
  <si>
    <t>Khu Đồng Tâm</t>
  </si>
  <si>
    <t>MN Thị trấn</t>
  </si>
  <si>
    <t>MN Hồi Xuân</t>
  </si>
  <si>
    <t>Khu Chính</t>
  </si>
  <si>
    <t>Khu Khó</t>
  </si>
  <si>
    <t>Khu Cốc</t>
  </si>
  <si>
    <t>MN Nam Xuân</t>
  </si>
  <si>
    <t>Khu Nam Tân</t>
  </si>
  <si>
    <t>Khu Đun Pù.</t>
  </si>
  <si>
    <t>MN Nam Tiến</t>
  </si>
  <si>
    <t>Khu Khang</t>
  </si>
  <si>
    <t>Khu Cua</t>
  </si>
  <si>
    <t>Khu Ken</t>
  </si>
  <si>
    <t>MN Nam Động</t>
  </si>
  <si>
    <t>Khu chiềng</t>
  </si>
  <si>
    <t>Khu Bất</t>
  </si>
  <si>
    <t>Khu Bâu</t>
  </si>
  <si>
    <t>Khu  Nót</t>
  </si>
  <si>
    <t>MN Thiên Phủ</t>
  </si>
  <si>
    <t>Khu Chính</t>
  </si>
  <si>
    <t>Khu Chong</t>
  </si>
  <si>
    <t>Khu Háng</t>
  </si>
  <si>
    <t>MN Hiền Chung</t>
  </si>
  <si>
    <t>Khu Bó</t>
  </si>
  <si>
    <t>Khu Yên</t>
  </si>
  <si>
    <t>MN Hiền Kiệt</t>
  </si>
  <si>
    <t>Khu Chiềng</t>
  </si>
  <si>
    <t>Khu Ho</t>
  </si>
  <si>
    <t>MN Thanh Xuân</t>
  </si>
  <si>
    <t>Khu Éo</t>
  </si>
  <si>
    <t>Khu Tân Sơn</t>
  </si>
  <si>
    <t>Khu Vui</t>
  </si>
  <si>
    <t>Khu Giá</t>
  </si>
  <si>
    <t>MN Phú Xuân</t>
  </si>
  <si>
    <t>Khu Phé</t>
  </si>
  <si>
    <t>MN Phú Lệ</t>
  </si>
  <si>
    <t>Khu Sại</t>
  </si>
  <si>
    <t>Khu Tân Phúc</t>
  </si>
  <si>
    <t>Khu Hang</t>
  </si>
  <si>
    <t>MN Phú Sơn</t>
  </si>
  <si>
    <t>Khu Tai Giác</t>
  </si>
  <si>
    <t>Khu Suối Tôn</t>
  </si>
  <si>
    <t>MN Phú Thanh</t>
  </si>
  <si>
    <t>Khu En</t>
  </si>
  <si>
    <t>Khu Uôn</t>
  </si>
  <si>
    <t>MN Thành Sơn</t>
  </si>
  <si>
    <t xml:space="preserve">Khu Sơn Thành </t>
  </si>
  <si>
    <t>MN Trung Thành</t>
  </si>
  <si>
    <t>Khu Tân Lập</t>
  </si>
  <si>
    <t>Khu Sậy</t>
  </si>
  <si>
    <t>MN Trung Sơn</t>
  </si>
  <si>
    <t>Khu Ta Bán</t>
  </si>
  <si>
    <t>Khu Pượn</t>
  </si>
  <si>
    <t>a</t>
  </si>
  <si>
    <t>b</t>
  </si>
  <si>
    <t>c</t>
  </si>
  <si>
    <t>d</t>
  </si>
  <si>
    <t>đ</t>
  </si>
  <si>
    <t>ỦY BAN NHÂN DÂN
HUYỆN QUAN HÓA</t>
  </si>
  <si>
    <t>Khu Pọng Ka Me</t>
  </si>
  <si>
    <t>Khu Bút</t>
  </si>
  <si>
    <t>Khu Đun Pù</t>
  </si>
  <si>
    <t>Khu Nót</t>
  </si>
  <si>
    <t>Khu Hàm</t>
  </si>
  <si>
    <t>Khu Éo (chính)</t>
  </si>
  <si>
    <t>Khu Mỏ</t>
  </si>
  <si>
    <t>Khu Sại (Chính)</t>
  </si>
  <si>
    <t>Khu Đuốm (Lẻ)</t>
  </si>
  <si>
    <t>Khu Khoa</t>
  </si>
  <si>
    <t>Khu Sơn Thành</t>
  </si>
  <si>
    <t>Khu Thành Tân</t>
  </si>
  <si>
    <t>Khu Bản Pu</t>
  </si>
  <si>
    <t>Khu Tiến Thắng</t>
  </si>
  <si>
    <t>Khu Co Me</t>
  </si>
  <si>
    <t xml:space="preserve">THCS Thị trấn Quan Hóa </t>
  </si>
  <si>
    <t>PT DTNT THCS Quan Hóa</t>
  </si>
  <si>
    <t>THCS Hồi Xuân</t>
  </si>
  <si>
    <t>THCS Nam Xuân</t>
  </si>
  <si>
    <t>THCS Nam Tiến</t>
  </si>
  <si>
    <t>DTBT THCS Nam Động</t>
  </si>
  <si>
    <t>THCS Hiền Chung</t>
  </si>
  <si>
    <t>THCS Hiền Kiệt</t>
  </si>
  <si>
    <t>DTBT THCS Phú Xuân</t>
  </si>
  <si>
    <t>PT DTBT THCS Phú Sơn</t>
  </si>
  <si>
    <t>PT DTBT THCS Phú Thanh</t>
  </si>
  <si>
    <t>THCS Thành Sơn</t>
  </si>
  <si>
    <t>PTDT BTTHCS Trung Thành</t>
  </si>
  <si>
    <t>THCS Trung Sơn</t>
  </si>
  <si>
    <t>TH Phú Nghiêm</t>
  </si>
  <si>
    <t>TH Thị trấn</t>
  </si>
  <si>
    <t>TH Hồi Xuân</t>
  </si>
  <si>
    <t>TH Nam Xuân</t>
  </si>
  <si>
    <t>TH Nam Tiến</t>
  </si>
  <si>
    <t>TH Nam Động</t>
  </si>
  <si>
    <t>TH Thiên Phủ</t>
  </si>
  <si>
    <t>TH Hiền Chung</t>
  </si>
  <si>
    <t>TH Hiền Kiệt</t>
  </si>
  <si>
    <t>TH Thanh Xuân</t>
  </si>
  <si>
    <t>TH Phú Xuân</t>
  </si>
  <si>
    <t>TH Phú Lệ</t>
  </si>
  <si>
    <t>TH Phú Sơn</t>
  </si>
  <si>
    <t>TH Phú Thanh</t>
  </si>
  <si>
    <t>TH Thành Sơn</t>
  </si>
  <si>
    <t>TH Trung Thành</t>
  </si>
  <si>
    <t>TH Trung Sơn</t>
  </si>
  <si>
    <t>THCS&amp;THPT Quan Hóa</t>
  </si>
  <si>
    <t>THPT Quan Hóa</t>
  </si>
  <si>
    <t>TTGDNN-GDTX Quan Hóa</t>
  </si>
  <si>
    <t>Khu Lỡ</t>
  </si>
  <si>
    <t>Khu Chính (Pan)</t>
  </si>
  <si>
    <t>Khu chính (Đỏ)</t>
  </si>
  <si>
    <t>Khu chính (Chiềng)</t>
  </si>
  <si>
    <t>Khu Lở</t>
  </si>
  <si>
    <t xml:space="preserve">Khu Chính </t>
  </si>
  <si>
    <t>Thực hiện  2022 - 2023</t>
  </si>
  <si>
    <t>Thực hiện KH 2023 - 2024</t>
  </si>
  <si>
    <t>Kế hoạch 2024 - 2025</t>
  </si>
  <si>
    <t>Khu Chăm (khu chính)</t>
  </si>
  <si>
    <t>Khu Đồng Tâm (khu lẻ)</t>
  </si>
  <si>
    <t>Khu Bút Xuân (Chính)</t>
  </si>
  <si>
    <t xml:space="preserve">Khu Pu-Bước </t>
  </si>
  <si>
    <t>Khu Sạy</t>
  </si>
  <si>
    <t xml:space="preserve"> </t>
  </si>
  <si>
    <r>
      <t xml:space="preserve">Số điểm trường </t>
    </r>
    <r>
      <rPr>
        <sz val="12"/>
        <rFont val="Times New Roman"/>
        <family val="1"/>
      </rPr>
      <t>(bao gồm cả điểm trường chính)</t>
    </r>
  </si>
  <si>
    <t>Năm 2023 - 2024</t>
  </si>
  <si>
    <t>Số HS tuyển mới lớp 10 NH 23 - 24</t>
  </si>
  <si>
    <t>Số HS TN lớp 9 năm học 2022 - 2023</t>
  </si>
  <si>
    <r>
      <t xml:space="preserve">NH 2023 - 2024
</t>
    </r>
    <r>
      <rPr>
        <i/>
        <sz val="12"/>
        <rFont val="Times New Roman"/>
        <family val="1"/>
      </rPr>
      <t>(Theo số liệu tại biểu 4a)</t>
    </r>
  </si>
  <si>
    <t>NH 2024-2025</t>
  </si>
  <si>
    <t>Tuyển mới lớp 10 NH 2024 - 2025</t>
  </si>
  <si>
    <t>Số hs lớp 9 NH 2023-2024</t>
  </si>
  <si>
    <r>
      <t xml:space="preserve">NH 2023 - 2024
</t>
    </r>
    <r>
      <rPr>
        <i/>
        <sz val="12"/>
        <rFont val="Times New Roman"/>
        <family val="1"/>
      </rPr>
      <t>(Theo số liệu tại biểu 5a)</t>
    </r>
  </si>
  <si>
    <r>
      <t xml:space="preserve">Số điểm trường </t>
    </r>
    <r>
      <rPr>
        <sz val="12"/>
        <color indexed="8"/>
        <rFont val="Times New Roman"/>
        <family val="1"/>
      </rPr>
      <t>(bao gồm cả điểm trường chính)</t>
    </r>
  </si>
  <si>
    <r>
      <t xml:space="preserve">PHỤ LỤC 
TỔNG HỢP CHỈ TIÊU VỀ GIÁO DỤC
</t>
    </r>
    <r>
      <rPr>
        <i/>
        <sz val="12"/>
        <rFont val="Times New Roman"/>
        <family val="1"/>
      </rPr>
      <t xml:space="preserve">(Kèm theo Báo cáo số               /BC-UBND ngày         /4/2024 của Chủ tịch UBND huyện Quan Hóa)  
</t>
    </r>
  </si>
  <si>
    <r>
      <t xml:space="preserve">PHỤ LỤC 1a
KẾT QUẢ THỰC HIỆN CHỈ TIÊU ĐỐI VỚI BẬC MẦM NON NĂM HỌC 2023 - 2024
</t>
    </r>
    <r>
      <rPr>
        <i/>
        <sz val="12"/>
        <color indexed="8"/>
        <rFont val="Times New Roman"/>
        <family val="1"/>
      </rPr>
      <t xml:space="preserve">(Kèm theo Báo cáo số               /BC-UBND ngày         /4/2024 của Chủ tịch UBND huyện Quan Hóa)  </t>
    </r>
    <r>
      <rPr>
        <sz val="12"/>
        <color indexed="8"/>
        <rFont val="Times New Roman"/>
        <family val="1"/>
      </rPr>
      <t xml:space="preserve">
</t>
    </r>
  </si>
  <si>
    <r>
      <t xml:space="preserve">PHỤ LỤC 1b
CHỈ TIÊU ĐỐI VỚI BẬC MẦM NON NĂM HỌC 2024 - 2025
</t>
    </r>
    <r>
      <rPr>
        <i/>
        <sz val="12"/>
        <color indexed="8"/>
        <rFont val="Times New Roman"/>
        <family val="1"/>
      </rPr>
      <t xml:space="preserve">(Kèm theo Báo cáo số               /BC-UBND ngày         /4/2024 của Chủ tịch UBND huyện Quan Hóa)  </t>
    </r>
    <r>
      <rPr>
        <sz val="12"/>
        <color indexed="8"/>
        <rFont val="Times New Roman"/>
        <family val="1"/>
      </rPr>
      <t xml:space="preserve">
</t>
    </r>
  </si>
  <si>
    <r>
      <t xml:space="preserve">PHỤ LỤC 2a
KẾT QUẢ THỰC HIỆN CHỈ TIÊU ĐỐI VỚI CẤP TIỂU HỌC NĂM HỌC 2023 - 2024
</t>
    </r>
    <r>
      <rPr>
        <sz val="12"/>
        <color indexed="8"/>
        <rFont val="Times New Roman"/>
        <family val="1"/>
      </rPr>
      <t xml:space="preserve">(Kèm theo Báo cáo số               /BC-UBND ngày         /4/2024 của Chủ tịch UBND huyện Quan Hóa)  </t>
    </r>
  </si>
  <si>
    <r>
      <t xml:space="preserve">PHỤ LỤC 2b
CHỈ TIÊU ĐỐI VỚI CẤP TIỂU HỌC NĂM HỌC 2024 - 2025
</t>
    </r>
    <r>
      <rPr>
        <i/>
        <sz val="12"/>
        <rFont val="Times New Roman"/>
        <family val="1"/>
      </rPr>
      <t xml:space="preserve">(Kèm theo Báo cáo số               /BC-UBND ngày         /4/2024 của Chủ tịch UBND huyện Quan Hóa)  </t>
    </r>
  </si>
  <si>
    <r>
      <t xml:space="preserve">PHỤ LỤC 3a
THỰC HIỆN CHỈ TIÊU ĐỐI VỚI CẤP TRUNG HỌC CƠ SỞ NĂM HỌC 2023 - 2024
</t>
    </r>
    <r>
      <rPr>
        <i/>
        <sz val="13"/>
        <rFont val="Times New Roman"/>
        <family val="1"/>
      </rPr>
      <t xml:space="preserve">(Kèm theo Báo cáo số               /BC-UBND ngày         /4/2024 của Chủ tịch UBND huyện Quan Hóa)  </t>
    </r>
  </si>
  <si>
    <r>
      <t xml:space="preserve">PHỤ LỤC 3b
CHỈ TIÊU ĐỐI VỚI CẤP TRUNG HỌC CƠ SỞ NĂM HỌC 2024 - 2025
</t>
    </r>
    <r>
      <rPr>
        <i/>
        <sz val="13"/>
        <rFont val="Times New Roman"/>
        <family val="1"/>
      </rPr>
      <t xml:space="preserve">(Kèm theo Báo cáo số               /BC-UBND ngày         /4/2024 của Chủ tịch UBND huyện Quan Hóa)  </t>
    </r>
  </si>
  <si>
    <r>
      <t xml:space="preserve">PHỤ LỤC 3.1a
THỰC HIỆN CHỈ TIÊU ĐỐI VỚI CẤP TRUNG HỌC CƠ SỞ DÂN TỘC NỘI TRÚ NĂM HỌC 2023 - 2024
</t>
    </r>
    <r>
      <rPr>
        <i/>
        <sz val="13"/>
        <color indexed="8"/>
        <rFont val="Times New Roman"/>
        <family val="1"/>
      </rPr>
      <t xml:space="preserve">(Kèm theo Báo cáo số               /BC-UBND ngày         /4/2024 của Chủ tịch UBND huyện Quan Hóa)  </t>
    </r>
  </si>
  <si>
    <r>
      <t xml:space="preserve">PHỤ LỤC 3.1b
CHỈ TIÊU ĐỐI VỚI CẤP TRUNG HỌC CƠ SỞ DÂN TỘC NỘI TRÚ NĂM HỌC 2024 - 2025
</t>
    </r>
    <r>
      <rPr>
        <i/>
        <sz val="13"/>
        <color indexed="8"/>
        <rFont val="Times New Roman"/>
        <family val="1"/>
      </rPr>
      <t xml:space="preserve">(Kèm theo Báo cáo số               /BC-UBND ngày         /4/2024 của Chủ tịch UBND huyện Quan Hóa)  </t>
    </r>
  </si>
  <si>
    <r>
      <t xml:space="preserve">PHỤ LỤC 3.2a
THỰC HIỆN CHỈ TIÊU ĐỐI VỚI CẤP TRUNG HỌC CƠ SỞ DÂN TỘC BÁN TRÚ NĂM HỌC 2023 - 2024
</t>
    </r>
    <r>
      <rPr>
        <i/>
        <sz val="13"/>
        <rFont val="Times New Roman"/>
        <family val="1"/>
      </rPr>
      <t xml:space="preserve">(Kèm theo Báo cáo số               /BC-UBND ngày         /4/2024 của Chủ tịch UBND huyện Quan Hóa)  </t>
    </r>
  </si>
  <si>
    <r>
      <t xml:space="preserve">PHỤ LỤC 3.2b
CHỈ TIÊU ĐỐI VỚI CẤP TRUNG HỌC CƠ SỞ DÂN TỘC BÁN TRÚ NĂM HỌC 2024 - 2025
</t>
    </r>
    <r>
      <rPr>
        <i/>
        <sz val="13"/>
        <color indexed="8"/>
        <rFont val="Times New Roman"/>
        <family val="1"/>
      </rPr>
      <t xml:space="preserve">(Kèm theo Báo cáo số               /BC-UBND ngày         /4/2024 của Chủ tịch UBND huyện Quan Hóa)  </t>
    </r>
  </si>
  <si>
    <r>
      <t xml:space="preserve">PHỤ LỤC 3.3a
THỰC HIỆN CHỈ TIÊU ĐỐI VỚI CẤP THCS TRONG TRƯỜNG TH,THCS&amp;THPT; THCS&amp;THPT NĂM HỌC 2023 - 2024
</t>
    </r>
    <r>
      <rPr>
        <i/>
        <sz val="13"/>
        <color indexed="8"/>
        <rFont val="Times New Roman"/>
        <family val="1"/>
      </rPr>
      <t xml:space="preserve">(Kèm theo Báo cáo số               /BC-UBND ngày         /4/2024 của Chủ tịch UBND huyện Quan Hóa)  </t>
    </r>
  </si>
  <si>
    <r>
      <t xml:space="preserve">PHỤ LỤC 3.3b
CHỈ TIÊU ĐỐI VỚI CẤP THCS TRONG TRƯỜNG TH,THCS&amp;THPT; THCS&amp;THPT NĂM HỌC 2024 - 2025
</t>
    </r>
    <r>
      <rPr>
        <i/>
        <sz val="13"/>
        <color indexed="8"/>
        <rFont val="Times New Roman"/>
        <family val="1"/>
      </rPr>
      <t xml:space="preserve">(Kèm theo Báo cáo số               /BC-UBND ngày         /4/2024 của Chủ tịch UBND huyện Quan Hóa)  </t>
    </r>
  </si>
  <si>
    <r>
      <t xml:space="preserve">PHỤ LỤC 4a
THỰC HIỆN CHỈ TIÊU ĐỐI VỚI CẤP TRUNG HỌC PHỔ THÔNG NĂM HỌC 2023 - 2024
</t>
    </r>
    <r>
      <rPr>
        <i/>
        <sz val="12"/>
        <rFont val="Times New Roman"/>
        <family val="1"/>
      </rPr>
      <t xml:space="preserve">(Kèm theo Báo cáo số               /BC-UBND ngày         /4/2024 của Chủ tịch UBND huyện Quan Hóa)  </t>
    </r>
  </si>
  <si>
    <r>
      <t xml:space="preserve">PHỤ LỤC 4b
CHỈ TIÊU ĐỐI VỚI CẤP TRUNG HỌC PHỔ THÔNG NĂM HỌC 2024 - 2025
</t>
    </r>
    <r>
      <rPr>
        <i/>
        <sz val="12"/>
        <rFont val="Times New Roman"/>
        <family val="1"/>
      </rPr>
      <t xml:space="preserve">(Kèm theo Báo cáo số               /BC-UBND ngày         /4/2024 của Chủ tịch UBND huyện Quan Hóa)  </t>
    </r>
  </si>
  <si>
    <r>
      <t xml:space="preserve">PHỤ LỤC 5a
THỰC HIỆN CHỈ TIÊU ĐỐI VỚI GDTX CẤP TRUNG HỌC PHỔ THÔNG NĂM HỌC 2023 - 2024
</t>
    </r>
    <r>
      <rPr>
        <i/>
        <sz val="12"/>
        <rFont val="Times New Roman"/>
        <family val="1"/>
      </rPr>
      <t xml:space="preserve">(Kèm theo Báo cáo số               /BC-UBND ngày         /4/2024 của Chủ tịch UBND huyện Quan Hóa)  </t>
    </r>
  </si>
  <si>
    <r>
      <t xml:space="preserve">PHỤ LỤC 5b
CHỈ TIÊU ĐỐI VỚI GDTX CẤP TRUNG HỌC PHỔ THÔNG NĂM HỌC 2024 - 2025
</t>
    </r>
    <r>
      <rPr>
        <i/>
        <sz val="12"/>
        <rFont val="Times New Roman"/>
        <family val="1"/>
      </rPr>
      <t xml:space="preserve">(Kèm theo Báo cáo số               /BC-UBND ngày         /4/2024 của Chủ tịch UBND huyện Quan Hóa)  </t>
    </r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</si>
</sst>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00_);_(* \(#,##0.00000\);_(* &quot;-&quot;??_);_(@_)"/>
    <numFmt numFmtId="179" formatCode="_(* #,##0_);_(* \(#,##0\);_(* &quot;-&quot;??_);_(@_)"/>
    <numFmt numFmtId="180" formatCode="_(* #,##0.0_);_(* \(#,##0.0\);_(* &quot;-&quot;??_);_(@_)"/>
    <numFmt numFmtId="181" formatCode="#\ ##0"/>
    <numFmt numFmtId="182" formatCode="#\ ###"/>
    <numFmt numFmtId="183" formatCode="#,##0.000"/>
    <numFmt numFmtId="184" formatCode="#,##0.0"/>
    <numFmt numFmtId="185" formatCode="#.##"/>
    <numFmt numFmtId="186" formatCode="#.#"/>
    <numFmt numFmtId="187" formatCode="#.###"/>
    <numFmt numFmtId="188" formatCode="[$-42A]dd\ mmmm\ yyyy"/>
    <numFmt numFmtId="189" formatCode="[$-409]h:mm:ss\ AM/PM"/>
    <numFmt numFmtId="190" formatCode="0_ "/>
    <numFmt numFmtId="191" formatCode="[$-409]dddd\,\ mmmm\ dd\,\ yyyy"/>
  </numFmts>
  <fonts count="63">
    <font>
      <sz val="12"/>
      <name val="Times New Roman"/>
      <family val="0"/>
    </font>
    <font>
      <sz val="12"/>
      <name val=".VnTime"/>
      <family val="2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i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0" fillId="0" borderId="10" xfId="106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10" xfId="106" applyFont="1" applyBorder="1" applyAlignment="1" applyProtection="1">
      <alignment horizontal="center" vertical="center"/>
      <protection/>
    </xf>
    <xf numFmtId="0" fontId="26" fillId="0" borderId="10" xfId="106" applyFont="1" applyBorder="1" applyAlignment="1" applyProtection="1">
      <alignment horizontal="center" vertical="center"/>
      <protection/>
    </xf>
    <xf numFmtId="0" fontId="6" fillId="0" borderId="10" xfId="106" applyFont="1" applyBorder="1" applyAlignment="1" applyProtection="1">
      <alignment vertical="center"/>
      <protection/>
    </xf>
    <xf numFmtId="0" fontId="6" fillId="0" borderId="10" xfId="106" applyFont="1" applyBorder="1" applyAlignment="1" applyProtection="1">
      <alignment horizontal="center" vertical="center"/>
      <protection/>
    </xf>
    <xf numFmtId="0" fontId="6" fillId="0" borderId="10" xfId="106" applyFont="1" applyBorder="1" applyAlignment="1" applyProtection="1">
      <alignment horizontal="center" vertical="center" wrapText="1"/>
      <protection/>
    </xf>
    <xf numFmtId="0" fontId="6" fillId="0" borderId="10" xfId="106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10" xfId="106" applyFont="1" applyBorder="1" applyAlignment="1" applyProtection="1">
      <alignment horizontal="center" vertical="center" wrapText="1"/>
      <protection/>
    </xf>
    <xf numFmtId="0" fontId="6" fillId="0" borderId="10" xfId="106" applyFont="1" applyBorder="1" applyAlignment="1" applyProtection="1" quotePrefix="1">
      <alignment vertical="center"/>
      <protection/>
    </xf>
    <xf numFmtId="0" fontId="35" fillId="0" borderId="10" xfId="106" applyFont="1" applyBorder="1" applyAlignment="1" applyProtection="1" quotePrefix="1">
      <alignment vertical="center"/>
      <protection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24" borderId="10" xfId="107" applyFont="1" applyFill="1" applyBorder="1" applyAlignment="1">
      <alignment vertical="center" wrapText="1"/>
      <protection/>
    </xf>
    <xf numFmtId="0" fontId="35" fillId="24" borderId="10" xfId="107" applyFont="1" applyFill="1" applyBorder="1" applyAlignment="1">
      <alignment vertical="center" wrapText="1"/>
      <protection/>
    </xf>
    <xf numFmtId="0" fontId="35" fillId="0" borderId="10" xfId="0" applyFont="1" applyBorder="1" applyAlignment="1" quotePrefix="1">
      <alignment vertical="center"/>
    </xf>
    <xf numFmtId="0" fontId="7" fillId="24" borderId="10" xfId="107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2" fillId="0" borderId="10" xfId="106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49" fontId="32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49" fontId="29" fillId="0" borderId="10" xfId="0" applyNumberFormat="1" applyFont="1" applyBorder="1" applyAlignment="1">
      <alignment/>
    </xf>
    <xf numFmtId="49" fontId="29" fillId="0" borderId="10" xfId="0" applyNumberFormat="1" applyFont="1" applyBorder="1" applyAlignment="1" quotePrefix="1">
      <alignment/>
    </xf>
    <xf numFmtId="0" fontId="29" fillId="0" borderId="11" xfId="0" applyFont="1" applyBorder="1" applyAlignment="1">
      <alignment horizontal="center"/>
    </xf>
    <xf numFmtId="49" fontId="29" fillId="0" borderId="11" xfId="0" applyNumberFormat="1" applyFont="1" applyBorder="1" applyAlignment="1" quotePrefix="1">
      <alignment/>
    </xf>
    <xf numFmtId="49" fontId="32" fillId="0" borderId="10" xfId="0" applyNumberFormat="1" applyFont="1" applyBorder="1" applyAlignment="1" quotePrefix="1">
      <alignment/>
    </xf>
    <xf numFmtId="0" fontId="29" fillId="0" borderId="12" xfId="0" applyFont="1" applyBorder="1" applyAlignment="1">
      <alignment horizontal="center"/>
    </xf>
    <xf numFmtId="49" fontId="29" fillId="0" borderId="12" xfId="0" applyNumberFormat="1" applyFont="1" applyBorder="1" applyAlignment="1" quotePrefix="1">
      <alignment/>
    </xf>
    <xf numFmtId="49" fontId="29" fillId="0" borderId="10" xfId="0" applyNumberFormat="1" applyFont="1" applyBorder="1" applyAlignment="1">
      <alignment horizontal="left"/>
    </xf>
    <xf numFmtId="0" fontId="38" fillId="0" borderId="10" xfId="106" applyFont="1" applyBorder="1" applyAlignment="1" applyProtection="1">
      <alignment horizontal="center" vertical="center"/>
      <protection/>
    </xf>
    <xf numFmtId="0" fontId="38" fillId="0" borderId="10" xfId="106" applyFont="1" applyBorder="1" applyAlignment="1" applyProtection="1">
      <alignment horizontal="center" vertical="center" wrapText="1"/>
      <protection/>
    </xf>
    <xf numFmtId="0" fontId="36" fillId="0" borderId="10" xfId="106" applyFont="1" applyBorder="1" applyAlignment="1" applyProtection="1">
      <alignment horizontal="center" vertical="center" textRotation="90" wrapText="1"/>
      <protection/>
    </xf>
    <xf numFmtId="0" fontId="36" fillId="0" borderId="10" xfId="106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/>
    </xf>
    <xf numFmtId="0" fontId="39" fillId="0" borderId="10" xfId="106" applyFont="1" applyBorder="1" applyAlignment="1" applyProtection="1">
      <alignment horizontal="center" vertical="center"/>
      <protection/>
    </xf>
    <xf numFmtId="0" fontId="25" fillId="0" borderId="10" xfId="106" applyFont="1" applyBorder="1" applyAlignment="1" applyProtection="1">
      <alignment vertical="center"/>
      <protection/>
    </xf>
    <xf numFmtId="0" fontId="7" fillId="0" borderId="10" xfId="106" applyFont="1" applyBorder="1" applyAlignment="1" applyProtection="1">
      <alignment horizontal="left" vertical="center"/>
      <protection/>
    </xf>
    <xf numFmtId="0" fontId="4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5" borderId="10" xfId="106" applyFont="1" applyFill="1" applyBorder="1" applyAlignment="1" applyProtection="1">
      <alignment horizontal="left" vertical="center"/>
      <protection/>
    </xf>
    <xf numFmtId="0" fontId="0" fillId="25" borderId="10" xfId="106" applyFont="1" applyFill="1" applyBorder="1" applyAlignment="1" applyProtection="1">
      <alignment horizontal="left" vertical="center"/>
      <protection/>
    </xf>
    <xf numFmtId="0" fontId="54" fillId="25" borderId="10" xfId="106" applyFont="1" applyFill="1" applyBorder="1" applyAlignment="1" applyProtection="1">
      <alignment horizontal="left" vertical="center"/>
      <protection/>
    </xf>
    <xf numFmtId="0" fontId="25" fillId="0" borderId="10" xfId="106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1" fillId="0" borderId="10" xfId="106" applyFont="1" applyBorder="1" applyAlignment="1" applyProtection="1">
      <alignment horizontal="center" vertical="center"/>
      <protection/>
    </xf>
    <xf numFmtId="0" fontId="45" fillId="0" borderId="10" xfId="106" applyFont="1" applyBorder="1" applyAlignment="1" applyProtection="1">
      <alignment horizontal="center" vertical="center"/>
      <protection/>
    </xf>
    <xf numFmtId="0" fontId="44" fillId="0" borderId="10" xfId="106" applyFont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0" fontId="7" fillId="0" borderId="10" xfId="106" applyFont="1" applyBorder="1" applyAlignment="1" applyProtection="1">
      <alignment horizontal="center" vertical="center"/>
      <protection/>
    </xf>
    <xf numFmtId="0" fontId="0" fillId="24" borderId="10" xfId="107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185" fontId="29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horizontal="center" vertical="center"/>
    </xf>
    <xf numFmtId="0" fontId="0" fillId="25" borderId="10" xfId="106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>
      <alignment horizontal="center" vertical="center"/>
    </xf>
    <xf numFmtId="0" fontId="54" fillId="25" borderId="10" xfId="0" applyFont="1" applyFill="1" applyBorder="1" applyAlignment="1">
      <alignment horizontal="center" vertical="center"/>
    </xf>
    <xf numFmtId="0" fontId="55" fillId="25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0" fillId="25" borderId="0" xfId="0" applyFont="1" applyFill="1" applyAlignment="1">
      <alignment/>
    </xf>
    <xf numFmtId="0" fontId="54" fillId="25" borderId="0" xfId="0" applyFont="1" applyFill="1" applyAlignment="1">
      <alignment horizontal="center" vertical="center"/>
    </xf>
    <xf numFmtId="0" fontId="56" fillId="25" borderId="10" xfId="106" applyFont="1" applyFill="1" applyBorder="1" applyAlignment="1" applyProtection="1">
      <alignment horizontal="center" vertical="center"/>
      <protection/>
    </xf>
    <xf numFmtId="4" fontId="32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85" fontId="32" fillId="0" borderId="10" xfId="0" applyNumberFormat="1" applyFont="1" applyBorder="1" applyAlignment="1">
      <alignment horizontal="center" vertical="center"/>
    </xf>
    <xf numFmtId="184" fontId="32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0" fontId="6" fillId="25" borderId="10" xfId="106" applyFont="1" applyFill="1" applyBorder="1" applyAlignment="1" applyProtection="1">
      <alignment horizontal="center" vertical="center"/>
      <protection/>
    </xf>
    <xf numFmtId="0" fontId="55" fillId="25" borderId="10" xfId="106" applyFont="1" applyFill="1" applyBorder="1" applyAlignment="1" applyProtection="1">
      <alignment horizontal="center" vertical="center"/>
      <protection/>
    </xf>
    <xf numFmtId="0" fontId="55" fillId="25" borderId="10" xfId="106" applyFont="1" applyFill="1" applyBorder="1" applyAlignment="1" applyProtection="1">
      <alignment horizontal="center" vertical="center" wrapText="1"/>
      <protection/>
    </xf>
    <xf numFmtId="0" fontId="54" fillId="25" borderId="10" xfId="106" applyFont="1" applyFill="1" applyBorder="1" applyAlignment="1" applyProtection="1">
      <alignment horizontal="center" vertical="center" wrapText="1"/>
      <protection/>
    </xf>
    <xf numFmtId="3" fontId="54" fillId="0" borderId="10" xfId="0" applyNumberFormat="1" applyFont="1" applyBorder="1" applyAlignment="1">
      <alignment horizontal="center" vertical="center"/>
    </xf>
    <xf numFmtId="0" fontId="55" fillId="0" borderId="10" xfId="106" applyFont="1" applyBorder="1" applyAlignment="1" applyProtection="1">
      <alignment horizontal="center" vertical="center"/>
      <protection/>
    </xf>
    <xf numFmtId="0" fontId="0" fillId="0" borderId="10" xfId="106" applyFont="1" applyFill="1" applyBorder="1" applyAlignment="1" applyProtection="1">
      <alignment horizontal="center" vertical="center"/>
      <protection/>
    </xf>
    <xf numFmtId="0" fontId="57" fillId="0" borderId="10" xfId="106" applyFont="1" applyBorder="1" applyAlignment="1" applyProtection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0" fontId="48" fillId="0" borderId="10" xfId="106" applyFont="1" applyBorder="1" applyAlignment="1" applyProtection="1">
      <alignment horizontal="center" vertical="center" wrapText="1"/>
      <protection/>
    </xf>
    <xf numFmtId="0" fontId="0" fillId="0" borderId="10" xfId="106" applyFont="1" applyBorder="1" applyAlignment="1" applyProtection="1">
      <alignment horizontal="center" vertical="center" textRotation="90" wrapText="1"/>
      <protection/>
    </xf>
    <xf numFmtId="0" fontId="7" fillId="0" borderId="10" xfId="0" applyFont="1" applyBorder="1" applyAlignment="1">
      <alignment horizontal="center"/>
    </xf>
    <xf numFmtId="0" fontId="55" fillId="25" borderId="10" xfId="106" applyFont="1" applyFill="1" applyBorder="1" applyAlignment="1" applyProtection="1">
      <alignment horizontal="center" vertical="center" textRotation="90" wrapText="1"/>
      <protection/>
    </xf>
    <xf numFmtId="0" fontId="58" fillId="25" borderId="10" xfId="106" applyFont="1" applyFill="1" applyBorder="1" applyAlignment="1" applyProtection="1">
      <alignment horizontal="center" vertical="center" textRotation="90" wrapText="1"/>
      <protection/>
    </xf>
    <xf numFmtId="0" fontId="59" fillId="0" borderId="10" xfId="106" applyFont="1" applyBorder="1" applyAlignment="1" applyProtection="1">
      <alignment horizontal="center" vertical="center"/>
      <protection/>
    </xf>
    <xf numFmtId="0" fontId="59" fillId="0" borderId="10" xfId="106" applyFont="1" applyBorder="1" applyAlignment="1" applyProtection="1">
      <alignment horizontal="center" vertical="center" wrapText="1"/>
      <protection/>
    </xf>
    <xf numFmtId="0" fontId="59" fillId="25" borderId="10" xfId="106" applyFont="1" applyFill="1" applyBorder="1" applyAlignment="1" applyProtection="1">
      <alignment horizontal="center" vertical="center" wrapText="1"/>
      <protection/>
    </xf>
    <xf numFmtId="0" fontId="56" fillId="0" borderId="10" xfId="106" applyFont="1" applyBorder="1" applyAlignment="1" applyProtection="1" quotePrefix="1">
      <alignment vertical="center"/>
      <protection/>
    </xf>
    <xf numFmtId="0" fontId="55" fillId="0" borderId="10" xfId="106" applyFont="1" applyBorder="1" applyAlignment="1" applyProtection="1" quotePrefix="1">
      <alignment vertical="center"/>
      <protection/>
    </xf>
    <xf numFmtId="0" fontId="55" fillId="0" borderId="10" xfId="0" applyFont="1" applyBorder="1" applyAlignment="1">
      <alignment horizontal="center" vertical="center"/>
    </xf>
    <xf numFmtId="0" fontId="55" fillId="25" borderId="10" xfId="0" applyFont="1" applyFill="1" applyBorder="1" applyAlignment="1">
      <alignment horizontal="left" vertical="center" wrapText="1"/>
    </xf>
    <xf numFmtId="0" fontId="54" fillId="25" borderId="10" xfId="0" applyFont="1" applyFill="1" applyBorder="1" applyAlignment="1">
      <alignment horizontal="left" vertical="center" wrapText="1"/>
    </xf>
    <xf numFmtId="0" fontId="54" fillId="0" borderId="10" xfId="106" applyFont="1" applyBorder="1" applyAlignment="1" applyProtection="1">
      <alignment horizontal="center" vertical="center"/>
      <protection/>
    </xf>
    <xf numFmtId="0" fontId="54" fillId="0" borderId="10" xfId="0" applyFont="1" applyBorder="1" applyAlignment="1">
      <alignment horizontal="center"/>
    </xf>
    <xf numFmtId="0" fontId="55" fillId="0" borderId="10" xfId="106" applyFont="1" applyBorder="1" applyAlignment="1" applyProtection="1">
      <alignment horizontal="left" vertical="center"/>
      <protection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24" borderId="10" xfId="0" applyFont="1" applyFill="1" applyBorder="1" applyAlignment="1">
      <alignment horizontal="left" vertical="center" wrapText="1"/>
    </xf>
    <xf numFmtId="0" fontId="54" fillId="25" borderId="10" xfId="106" applyFont="1" applyFill="1" applyBorder="1" applyAlignment="1" applyProtection="1">
      <alignment horizontal="center" vertical="center" textRotation="90" wrapText="1"/>
      <protection/>
    </xf>
    <xf numFmtId="0" fontId="55" fillId="25" borderId="10" xfId="106" applyFont="1" applyFill="1" applyBorder="1" applyAlignment="1" applyProtection="1">
      <alignment horizontal="left" vertical="center"/>
      <protection/>
    </xf>
    <xf numFmtId="0" fontId="54" fillId="0" borderId="10" xfId="106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10" xfId="106" applyFont="1" applyBorder="1" applyAlignment="1" applyProtection="1">
      <alignment horizontal="left" vertical="center" wrapText="1"/>
      <protection/>
    </xf>
    <xf numFmtId="0" fontId="55" fillId="0" borderId="10" xfId="106" applyFont="1" applyBorder="1" applyAlignment="1" applyProtection="1" quotePrefix="1">
      <alignment horizontal="left" vertical="center"/>
      <protection/>
    </xf>
    <xf numFmtId="0" fontId="0" fillId="25" borderId="0" xfId="0" applyFont="1" applyFill="1" applyAlignment="1">
      <alignment horizontal="center" vertical="center"/>
    </xf>
    <xf numFmtId="0" fontId="6" fillId="25" borderId="10" xfId="106" applyFont="1" applyFill="1" applyBorder="1" applyAlignment="1" applyProtection="1">
      <alignment horizontal="center" vertical="center" wrapText="1"/>
      <protection/>
    </xf>
    <xf numFmtId="0" fontId="0" fillId="25" borderId="10" xfId="106" applyFont="1" applyFill="1" applyBorder="1" applyAlignment="1" applyProtection="1">
      <alignment horizontal="center" vertical="center" textRotation="90" wrapText="1"/>
      <protection/>
    </xf>
    <xf numFmtId="0" fontId="0" fillId="25" borderId="10" xfId="106" applyFont="1" applyFill="1" applyBorder="1" applyAlignment="1" applyProtection="1">
      <alignment horizontal="center" vertical="center" wrapText="1"/>
      <protection/>
    </xf>
    <xf numFmtId="0" fontId="0" fillId="0" borderId="10" xfId="67" applyNumberFormat="1" applyFont="1" applyFill="1" applyBorder="1" applyAlignment="1" applyProtection="1">
      <alignment horizontal="center" vertical="center"/>
      <protection/>
    </xf>
    <xf numFmtId="0" fontId="0" fillId="0" borderId="10" xfId="106" applyNumberFormat="1" applyFont="1" applyBorder="1" applyAlignment="1" applyProtection="1">
      <alignment horizontal="center" vertical="center"/>
      <protection/>
    </xf>
    <xf numFmtId="0" fontId="25" fillId="0" borderId="10" xfId="106" applyFont="1" applyBorder="1" applyAlignment="1" applyProtection="1">
      <alignment horizontal="center" vertical="center" wrapText="1"/>
      <protection/>
    </xf>
    <xf numFmtId="0" fontId="7" fillId="0" borderId="10" xfId="106" applyFont="1" applyBorder="1" applyAlignment="1" applyProtection="1">
      <alignment horizontal="center" vertical="center" wrapText="1"/>
      <protection/>
    </xf>
    <xf numFmtId="0" fontId="44" fillId="0" borderId="10" xfId="106" applyFont="1" applyBorder="1" applyAlignment="1" applyProtection="1">
      <alignment horizontal="center" vertical="center" wrapText="1"/>
      <protection/>
    </xf>
    <xf numFmtId="0" fontId="41" fillId="0" borderId="10" xfId="106" applyFont="1" applyBorder="1" applyAlignment="1" applyProtection="1" quotePrefix="1">
      <alignment vertical="center"/>
      <protection/>
    </xf>
    <xf numFmtId="0" fontId="46" fillId="0" borderId="0" xfId="0" applyFont="1" applyAlignment="1">
      <alignment vertical="center"/>
    </xf>
    <xf numFmtId="0" fontId="44" fillId="25" borderId="10" xfId="106" applyFont="1" applyFill="1" applyBorder="1" applyAlignment="1" applyProtection="1">
      <alignment horizontal="left" vertical="center"/>
      <protection/>
    </xf>
    <xf numFmtId="3" fontId="44" fillId="2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44" fillId="0" borderId="10" xfId="106" applyFont="1" applyBorder="1" applyAlignment="1" applyProtection="1">
      <alignment horizontal="left" vertical="center"/>
      <protection/>
    </xf>
    <xf numFmtId="0" fontId="41" fillId="0" borderId="10" xfId="106" applyFont="1" applyBorder="1" applyAlignment="1" applyProtection="1">
      <alignment horizontal="left" vertical="center"/>
      <protection/>
    </xf>
    <xf numFmtId="0" fontId="57" fillId="0" borderId="0" xfId="0" applyFont="1" applyAlignment="1">
      <alignment vertical="center"/>
    </xf>
    <xf numFmtId="0" fontId="7" fillId="0" borderId="10" xfId="106" applyFont="1" applyBorder="1" applyAlignment="1" applyProtection="1">
      <alignment horizontal="center" vertical="center" textRotation="90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25" borderId="10" xfId="0" applyFont="1" applyFill="1" applyBorder="1" applyAlignment="1">
      <alignment horizontal="center" vertical="center"/>
    </xf>
    <xf numFmtId="0" fontId="55" fillId="25" borderId="10" xfId="106" applyFont="1" applyFill="1" applyBorder="1" applyAlignment="1" applyProtection="1">
      <alignment horizontal="center" vertical="center" wrapText="1"/>
      <protection/>
    </xf>
    <xf numFmtId="0" fontId="55" fillId="25" borderId="10" xfId="106" applyFont="1" applyFill="1" applyBorder="1" applyAlignment="1" applyProtection="1">
      <alignment horizontal="center" vertical="center"/>
      <protection/>
    </xf>
    <xf numFmtId="0" fontId="55" fillId="25" borderId="10" xfId="106" applyFont="1" applyFill="1" applyBorder="1" applyAlignment="1" applyProtection="1">
      <alignment horizontal="center" vertical="center" textRotation="90" wrapText="1"/>
      <protection/>
    </xf>
    <xf numFmtId="0" fontId="54" fillId="0" borderId="0" xfId="0" applyFont="1" applyAlignment="1">
      <alignment horizontal="center" vertical="center"/>
    </xf>
    <xf numFmtId="0" fontId="6" fillId="25" borderId="10" xfId="106" applyFont="1" applyFill="1" applyBorder="1" applyAlignment="1" applyProtection="1">
      <alignment horizontal="center" vertical="center" wrapText="1"/>
      <protection/>
    </xf>
    <xf numFmtId="0" fontId="55" fillId="25" borderId="10" xfId="106" applyFont="1" applyFill="1" applyBorder="1" applyAlignment="1" applyProtection="1">
      <alignment horizontal="center" vertical="center"/>
      <protection/>
    </xf>
    <xf numFmtId="0" fontId="55" fillId="0" borderId="10" xfId="106" applyFont="1" applyBorder="1" applyAlignment="1" applyProtection="1">
      <alignment horizontal="center" vertical="center"/>
      <protection/>
    </xf>
    <xf numFmtId="0" fontId="55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25" borderId="10" xfId="106" applyFont="1" applyFill="1" applyBorder="1" applyAlignment="1" applyProtection="1">
      <alignment horizontal="center" vertical="center"/>
      <protection/>
    </xf>
    <xf numFmtId="0" fontId="54" fillId="25" borderId="10" xfId="0" applyFont="1" applyFill="1" applyBorder="1" applyAlignment="1">
      <alignment horizontal="center"/>
    </xf>
    <xf numFmtId="0" fontId="54" fillId="24" borderId="10" xfId="107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0" fontId="41" fillId="25" borderId="10" xfId="0" applyFont="1" applyFill="1" applyBorder="1" applyAlignment="1">
      <alignment horizontal="center" vertical="center"/>
    </xf>
    <xf numFmtId="4" fontId="41" fillId="25" borderId="10" xfId="0" applyNumberFormat="1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4" fontId="60" fillId="25" borderId="10" xfId="0" applyNumberFormat="1" applyFont="1" applyFill="1" applyBorder="1" applyAlignment="1">
      <alignment horizontal="center" vertical="center"/>
    </xf>
    <xf numFmtId="0" fontId="54" fillId="25" borderId="10" xfId="107" applyFont="1" applyFill="1" applyBorder="1" applyAlignment="1">
      <alignment horizontal="center" vertical="center" wrapText="1"/>
      <protection/>
    </xf>
    <xf numFmtId="0" fontId="54" fillId="25" borderId="1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1" fillId="2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62" fillId="24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9" fillId="0" borderId="14" xfId="0" applyFont="1" applyBorder="1" applyAlignment="1">
      <alignment horizontal="right" vertical="center"/>
    </xf>
    <xf numFmtId="0" fontId="55" fillId="0" borderId="10" xfId="106" applyFont="1" applyBorder="1" applyAlignment="1" applyProtection="1">
      <alignment horizontal="center" vertical="center"/>
      <protection/>
    </xf>
    <xf numFmtId="0" fontId="55" fillId="0" borderId="11" xfId="106" applyFont="1" applyBorder="1" applyAlignment="1" applyProtection="1">
      <alignment horizontal="center" vertical="center" wrapText="1"/>
      <protection/>
    </xf>
    <xf numFmtId="0" fontId="55" fillId="0" borderId="15" xfId="106" applyFont="1" applyBorder="1" applyAlignment="1" applyProtection="1">
      <alignment horizontal="center" vertical="center" wrapText="1"/>
      <protection/>
    </xf>
    <xf numFmtId="0" fontId="55" fillId="0" borderId="12" xfId="106" applyFont="1" applyBorder="1" applyAlignment="1" applyProtection="1">
      <alignment horizontal="center" vertical="center" wrapText="1"/>
      <protection/>
    </xf>
    <xf numFmtId="0" fontId="55" fillId="25" borderId="10" xfId="106" applyFont="1" applyFill="1" applyBorder="1" applyAlignment="1" applyProtection="1">
      <alignment horizontal="center" vertical="center" wrapText="1"/>
      <protection/>
    </xf>
    <xf numFmtId="0" fontId="55" fillId="25" borderId="11" xfId="106" applyFont="1" applyFill="1" applyBorder="1" applyAlignment="1" applyProtection="1">
      <alignment horizontal="center" vertical="center" textRotation="90" wrapText="1"/>
      <protection/>
    </xf>
    <xf numFmtId="0" fontId="55" fillId="25" borderId="15" xfId="106" applyFont="1" applyFill="1" applyBorder="1" applyAlignment="1" applyProtection="1">
      <alignment horizontal="center" vertical="center" textRotation="90" wrapText="1"/>
      <protection/>
    </xf>
    <xf numFmtId="0" fontId="55" fillId="25" borderId="12" xfId="106" applyFont="1" applyFill="1" applyBorder="1" applyAlignment="1" applyProtection="1">
      <alignment horizontal="center" vertical="center" textRotation="90" wrapText="1"/>
      <protection/>
    </xf>
    <xf numFmtId="0" fontId="55" fillId="25" borderId="10" xfId="106" applyFont="1" applyFill="1" applyBorder="1" applyAlignment="1" applyProtection="1">
      <alignment horizontal="center" vertical="center"/>
      <protection/>
    </xf>
    <xf numFmtId="0" fontId="55" fillId="25" borderId="10" xfId="106" applyFont="1" applyFill="1" applyBorder="1" applyAlignment="1" applyProtection="1">
      <alignment horizontal="center" vertical="center" textRotation="90" wrapText="1"/>
      <protection/>
    </xf>
    <xf numFmtId="0" fontId="55" fillId="0" borderId="16" xfId="106" applyFont="1" applyBorder="1" applyAlignment="1" applyProtection="1">
      <alignment horizontal="left" vertical="center"/>
      <protection/>
    </xf>
    <xf numFmtId="0" fontId="55" fillId="0" borderId="17" xfId="106" applyFont="1" applyBorder="1" applyAlignment="1" applyProtection="1">
      <alignment horizontal="left" vertical="center"/>
      <protection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16" xfId="106" applyFont="1" applyBorder="1" applyAlignment="1" applyProtection="1">
      <alignment horizontal="center" vertical="center"/>
      <protection/>
    </xf>
    <xf numFmtId="0" fontId="55" fillId="0" borderId="17" xfId="106" applyFont="1" applyBorder="1" applyAlignment="1" applyProtection="1">
      <alignment horizontal="center" vertical="center"/>
      <protection/>
    </xf>
    <xf numFmtId="0" fontId="55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6" fillId="25" borderId="10" xfId="106" applyFont="1" applyFill="1" applyBorder="1" applyAlignment="1" applyProtection="1">
      <alignment horizontal="center" vertical="center" wrapText="1"/>
      <protection/>
    </xf>
    <xf numFmtId="0" fontId="6" fillId="0" borderId="16" xfId="106" applyFont="1" applyBorder="1" applyAlignment="1" applyProtection="1">
      <alignment horizontal="center" vertical="center"/>
      <protection/>
    </xf>
    <xf numFmtId="0" fontId="6" fillId="0" borderId="17" xfId="106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6" fillId="0" borderId="10" xfId="106" applyFont="1" applyBorder="1" applyAlignment="1" applyProtection="1">
      <alignment horizontal="center" vertical="center"/>
      <protection/>
    </xf>
    <xf numFmtId="0" fontId="6" fillId="0" borderId="10" xfId="106" applyFont="1" applyBorder="1" applyAlignment="1" applyProtection="1">
      <alignment horizontal="center" vertical="center" wrapText="1"/>
      <protection/>
    </xf>
    <xf numFmtId="0" fontId="6" fillId="0" borderId="16" xfId="106" applyFont="1" applyBorder="1" applyAlignment="1" applyProtection="1">
      <alignment horizontal="left" vertical="center"/>
      <protection/>
    </xf>
    <xf numFmtId="0" fontId="6" fillId="0" borderId="17" xfId="106" applyFont="1" applyBorder="1" applyAlignment="1" applyProtection="1">
      <alignment horizontal="left" vertical="center"/>
      <protection/>
    </xf>
    <xf numFmtId="0" fontId="2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8" fillId="0" borderId="10" xfId="106" applyFont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8" fillId="0" borderId="10" xfId="106" applyFont="1" applyBorder="1" applyAlignment="1" applyProtection="1">
      <alignment horizontal="center" vertical="center"/>
      <protection/>
    </xf>
    <xf numFmtId="0" fontId="25" fillId="0" borderId="16" xfId="106" applyFont="1" applyBorder="1" applyAlignment="1" applyProtection="1">
      <alignment horizontal="left" vertical="center"/>
      <protection/>
    </xf>
    <xf numFmtId="0" fontId="25" fillId="0" borderId="17" xfId="106" applyFont="1" applyBorder="1" applyAlignment="1" applyProtection="1">
      <alignment horizontal="left" vertical="center"/>
      <protection/>
    </xf>
    <xf numFmtId="0" fontId="25" fillId="0" borderId="10" xfId="106" applyFont="1" applyBorder="1" applyAlignment="1" applyProtection="1">
      <alignment horizontal="center" vertical="center" wrapText="1"/>
      <protection/>
    </xf>
    <xf numFmtId="0" fontId="25" fillId="0" borderId="10" xfId="106" applyFont="1" applyBorder="1" applyAlignment="1" applyProtection="1">
      <alignment horizontal="center" vertical="center"/>
      <protection/>
    </xf>
    <xf numFmtId="0" fontId="43" fillId="0" borderId="10" xfId="106" applyFont="1" applyBorder="1" applyAlignment="1" applyProtection="1">
      <alignment horizontal="center" vertical="center" wrapText="1"/>
      <protection/>
    </xf>
    <xf numFmtId="0" fontId="6" fillId="0" borderId="11" xfId="106" applyFont="1" applyBorder="1" applyAlignment="1" applyProtection="1">
      <alignment horizontal="center" vertical="center" wrapText="1"/>
      <protection/>
    </xf>
    <xf numFmtId="0" fontId="6" fillId="0" borderId="15" xfId="106" applyFont="1" applyBorder="1" applyAlignment="1" applyProtection="1">
      <alignment horizontal="center" vertical="center" wrapText="1"/>
      <protection/>
    </xf>
    <xf numFmtId="0" fontId="6" fillId="0" borderId="12" xfId="106" applyFont="1" applyBorder="1" applyAlignment="1" applyProtection="1">
      <alignment horizontal="center" vertical="center" wrapText="1"/>
      <protection/>
    </xf>
    <xf numFmtId="0" fontId="6" fillId="0" borderId="18" xfId="106" applyFont="1" applyBorder="1" applyAlignment="1" applyProtection="1">
      <alignment horizontal="center" vertical="center" wrapText="1"/>
      <protection/>
    </xf>
    <xf numFmtId="0" fontId="6" fillId="0" borderId="19" xfId="106" applyFont="1" applyBorder="1" applyAlignment="1" applyProtection="1">
      <alignment horizontal="center" vertical="center" wrapText="1"/>
      <protection/>
    </xf>
    <xf numFmtId="0" fontId="6" fillId="0" borderId="20" xfId="106" applyFont="1" applyBorder="1" applyAlignment="1" applyProtection="1">
      <alignment horizontal="center" vertical="center" wrapText="1"/>
      <protection/>
    </xf>
    <xf numFmtId="0" fontId="6" fillId="0" borderId="21" xfId="106" applyFont="1" applyBorder="1" applyAlignment="1" applyProtection="1">
      <alignment horizontal="center" vertical="center" wrapText="1"/>
      <protection/>
    </xf>
    <xf numFmtId="0" fontId="6" fillId="0" borderId="16" xfId="106" applyFont="1" applyBorder="1" applyAlignment="1" applyProtection="1">
      <alignment horizontal="center" vertical="center" wrapText="1"/>
      <protection/>
    </xf>
    <xf numFmtId="0" fontId="6" fillId="0" borderId="22" xfId="106" applyFont="1" applyBorder="1" applyAlignment="1" applyProtection="1">
      <alignment horizontal="center" vertical="center" wrapText="1"/>
      <protection/>
    </xf>
    <xf numFmtId="0" fontId="6" fillId="0" borderId="17" xfId="106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urrency" xfId="69"/>
    <cellStyle name="Currency [0]" xfId="70"/>
    <cellStyle name="Check Cell" xfId="71"/>
    <cellStyle name="Check Cell 2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10" xfId="93"/>
    <cellStyle name="Normal 11" xfId="94"/>
    <cellStyle name="Normal 12" xfId="95"/>
    <cellStyle name="Normal 14" xfId="96"/>
    <cellStyle name="Normal 15" xfId="97"/>
    <cellStyle name="Normal 2" xfId="98"/>
    <cellStyle name="Normal 21" xfId="99"/>
    <cellStyle name="Normal 3" xfId="100"/>
    <cellStyle name="Normal 4" xfId="101"/>
    <cellStyle name="Normal 5" xfId="102"/>
    <cellStyle name="Normal 6" xfId="103"/>
    <cellStyle name="Normal 7" xfId="104"/>
    <cellStyle name="Normal 9" xfId="105"/>
    <cellStyle name="Normal_Bieu nhu cau GV (tinh theo tung lop ban tru tai thoi diem thang 10)" xfId="106"/>
    <cellStyle name="Normal_Sheet2" xfId="107"/>
    <cellStyle name="Note" xfId="108"/>
    <cellStyle name="Note 2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0</xdr:rowOff>
    </xdr:from>
    <xdr:to>
      <xdr:col>1</xdr:col>
      <xdr:colOff>1362075</xdr:colOff>
      <xdr:row>1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85825" y="447675"/>
          <a:ext cx="809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476250</xdr:rowOff>
    </xdr:from>
    <xdr:to>
      <xdr:col>1</xdr:col>
      <xdr:colOff>1304925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866775" y="476250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476250</xdr:rowOff>
    </xdr:from>
    <xdr:to>
      <xdr:col>1</xdr:col>
      <xdr:colOff>1304925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866775" y="476250"/>
          <a:ext cx="809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438150</xdr:rowOff>
    </xdr:from>
    <xdr:to>
      <xdr:col>1</xdr:col>
      <xdr:colOff>1095375</xdr:colOff>
      <xdr:row>0</xdr:row>
      <xdr:rowOff>438150</xdr:rowOff>
    </xdr:to>
    <xdr:sp>
      <xdr:nvSpPr>
        <xdr:cNvPr id="1" name="Straight Connector 1"/>
        <xdr:cNvSpPr>
          <a:spLocks/>
        </xdr:cNvSpPr>
      </xdr:nvSpPr>
      <xdr:spPr>
        <a:xfrm>
          <a:off x="657225" y="438150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476250</xdr:rowOff>
    </xdr:from>
    <xdr:to>
      <xdr:col>1</xdr:col>
      <xdr:colOff>1304925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866775" y="476250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476250</xdr:rowOff>
    </xdr:from>
    <xdr:to>
      <xdr:col>1</xdr:col>
      <xdr:colOff>1304925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828675" y="476250"/>
          <a:ext cx="809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476250</xdr:rowOff>
    </xdr:from>
    <xdr:to>
      <xdr:col>1</xdr:col>
      <xdr:colOff>1304925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828675" y="476250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428625</xdr:rowOff>
    </xdr:from>
    <xdr:to>
      <xdr:col>1</xdr:col>
      <xdr:colOff>1304925</xdr:colOff>
      <xdr:row>0</xdr:row>
      <xdr:rowOff>428625</xdr:rowOff>
    </xdr:to>
    <xdr:sp>
      <xdr:nvSpPr>
        <xdr:cNvPr id="1" name="Straight Connector 1"/>
        <xdr:cNvSpPr>
          <a:spLocks/>
        </xdr:cNvSpPr>
      </xdr:nvSpPr>
      <xdr:spPr>
        <a:xfrm>
          <a:off x="828675" y="428625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476250</xdr:rowOff>
    </xdr:from>
    <xdr:to>
      <xdr:col>1</xdr:col>
      <xdr:colOff>1085850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609600" y="476250"/>
          <a:ext cx="809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476250</xdr:rowOff>
    </xdr:from>
    <xdr:to>
      <xdr:col>1</xdr:col>
      <xdr:colOff>1028700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619125" y="476250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476250</xdr:rowOff>
    </xdr:from>
    <xdr:to>
      <xdr:col>1</xdr:col>
      <xdr:colOff>1028700</xdr:colOff>
      <xdr:row>0</xdr:row>
      <xdr:rowOff>476250</xdr:rowOff>
    </xdr:to>
    <xdr:sp>
      <xdr:nvSpPr>
        <xdr:cNvPr id="1" name="Straight Connector 2"/>
        <xdr:cNvSpPr>
          <a:spLocks/>
        </xdr:cNvSpPr>
      </xdr:nvSpPr>
      <xdr:spPr>
        <a:xfrm>
          <a:off x="619125" y="476250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476250</xdr:rowOff>
    </xdr:from>
    <xdr:to>
      <xdr:col>1</xdr:col>
      <xdr:colOff>800100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409575" y="476250"/>
          <a:ext cx="828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476250</xdr:rowOff>
    </xdr:from>
    <xdr:to>
      <xdr:col>1</xdr:col>
      <xdr:colOff>1028700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638175" y="476250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457200</xdr:rowOff>
    </xdr:from>
    <xdr:to>
      <xdr:col>1</xdr:col>
      <xdr:colOff>1000125</xdr:colOff>
      <xdr:row>0</xdr:row>
      <xdr:rowOff>457200</xdr:rowOff>
    </xdr:to>
    <xdr:sp>
      <xdr:nvSpPr>
        <xdr:cNvPr id="1" name="Straight Connector 1"/>
        <xdr:cNvSpPr>
          <a:spLocks/>
        </xdr:cNvSpPr>
      </xdr:nvSpPr>
      <xdr:spPr>
        <a:xfrm>
          <a:off x="523875" y="457200"/>
          <a:ext cx="809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419100</xdr:rowOff>
    </xdr:from>
    <xdr:to>
      <xdr:col>1</xdr:col>
      <xdr:colOff>1133475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657225" y="419100"/>
          <a:ext cx="809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476250</xdr:rowOff>
    </xdr:from>
    <xdr:to>
      <xdr:col>1</xdr:col>
      <xdr:colOff>1304925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866775" y="476250"/>
          <a:ext cx="809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476250</xdr:rowOff>
    </xdr:from>
    <xdr:to>
      <xdr:col>1</xdr:col>
      <xdr:colOff>1304925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866775" y="476250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zoomScale="115" zoomScaleNormal="115" zoomScalePageLayoutView="0" workbookViewId="0" topLeftCell="A1">
      <pane ySplit="5" topLeftCell="A96" activePane="bottomLeft" state="frozen"/>
      <selection pane="topLeft" activeCell="A1" sqref="A1"/>
      <selection pane="bottomLeft" activeCell="A2" sqref="A2:I2"/>
    </sheetView>
  </sheetViews>
  <sheetFormatPr defaultColWidth="9.00390625" defaultRowHeight="15.75"/>
  <cols>
    <col min="1" max="1" width="4.50390625" style="2" bestFit="1" customWidth="1"/>
    <col min="2" max="2" width="29.50390625" style="2" customWidth="1"/>
    <col min="3" max="3" width="9.875" style="2" customWidth="1"/>
    <col min="4" max="5" width="10.625" style="59" customWidth="1"/>
    <col min="6" max="6" width="12.125" style="59" customWidth="1"/>
    <col min="7" max="7" width="10.75390625" style="59" customWidth="1"/>
    <col min="8" max="8" width="8.625" style="5" customWidth="1"/>
    <col min="9" max="9" width="8.875" style="5" customWidth="1"/>
    <col min="10" max="16384" width="9.00390625" style="2" customWidth="1"/>
  </cols>
  <sheetData>
    <row r="1" spans="1:2" ht="35.25" customHeight="1">
      <c r="A1" s="187" t="s">
        <v>231</v>
      </c>
      <c r="B1" s="187"/>
    </row>
    <row r="2" spans="1:9" ht="53.25" customHeight="1">
      <c r="A2" s="188" t="s">
        <v>306</v>
      </c>
      <c r="B2" s="189"/>
      <c r="C2" s="189"/>
      <c r="D2" s="189"/>
      <c r="E2" s="189"/>
      <c r="F2" s="189"/>
      <c r="G2" s="189"/>
      <c r="H2" s="189"/>
      <c r="I2" s="189"/>
    </row>
    <row r="3" spans="1:9" ht="12.75" customHeight="1">
      <c r="A3" s="35"/>
      <c r="B3" s="36"/>
      <c r="C3" s="36"/>
      <c r="D3" s="36"/>
      <c r="E3" s="36"/>
      <c r="F3" s="36"/>
      <c r="G3" s="36"/>
      <c r="H3" s="36"/>
      <c r="I3" s="36"/>
    </row>
    <row r="4" spans="1:9" s="11" customFormat="1" ht="15" customHeight="1">
      <c r="A4" s="190" t="s">
        <v>7</v>
      </c>
      <c r="B4" s="190" t="s">
        <v>61</v>
      </c>
      <c r="C4" s="190" t="s">
        <v>62</v>
      </c>
      <c r="D4" s="190" t="s">
        <v>287</v>
      </c>
      <c r="E4" s="190" t="s">
        <v>100</v>
      </c>
      <c r="F4" s="190" t="s">
        <v>288</v>
      </c>
      <c r="G4" s="190" t="s">
        <v>289</v>
      </c>
      <c r="H4" s="190" t="s">
        <v>63</v>
      </c>
      <c r="I4" s="190"/>
    </row>
    <row r="5" spans="1:9" s="11" customFormat="1" ht="26.25" customHeight="1">
      <c r="A5" s="190"/>
      <c r="B5" s="190"/>
      <c r="C5" s="190"/>
      <c r="D5" s="190"/>
      <c r="E5" s="190"/>
      <c r="F5" s="190"/>
      <c r="G5" s="190"/>
      <c r="H5" s="33" t="s">
        <v>64</v>
      </c>
      <c r="I5" s="34" t="s">
        <v>65</v>
      </c>
    </row>
    <row r="6" spans="1:9" s="13" customFormat="1" ht="13.5">
      <c r="A6" s="12">
        <v>1</v>
      </c>
      <c r="B6" s="12">
        <v>2</v>
      </c>
      <c r="C6" s="12">
        <v>3</v>
      </c>
      <c r="D6" s="72">
        <v>4</v>
      </c>
      <c r="E6" s="72">
        <v>5</v>
      </c>
      <c r="F6" s="72">
        <v>6</v>
      </c>
      <c r="G6" s="72">
        <v>7</v>
      </c>
      <c r="H6" s="12">
        <v>8</v>
      </c>
      <c r="I6" s="12">
        <v>9</v>
      </c>
    </row>
    <row r="7" spans="1:9" s="14" customFormat="1" ht="15">
      <c r="A7" s="37" t="s">
        <v>2</v>
      </c>
      <c r="B7" s="38" t="s">
        <v>66</v>
      </c>
      <c r="C7" s="37"/>
      <c r="D7" s="73">
        <f>D8+D15+D18+D22+D27</f>
        <v>11779</v>
      </c>
      <c r="E7" s="73">
        <f>E8+E15+E18+E22+E27</f>
        <v>11973</v>
      </c>
      <c r="F7" s="73">
        <f>F8+F15+F18+F22+F27</f>
        <v>11702</v>
      </c>
      <c r="G7" s="73">
        <f>G8+G15+G18+G22+G27</f>
        <v>11785</v>
      </c>
      <c r="H7" s="97">
        <f>F7/D7</f>
        <v>0.9934629425248324</v>
      </c>
      <c r="I7" s="98">
        <f>G7/F7</f>
        <v>1.007092804648778</v>
      </c>
    </row>
    <row r="8" spans="1:9" s="14" customFormat="1" ht="15">
      <c r="A8" s="37">
        <v>1</v>
      </c>
      <c r="B8" s="38" t="s">
        <v>67</v>
      </c>
      <c r="C8" s="37" t="s">
        <v>154</v>
      </c>
      <c r="D8" s="73">
        <f>D9+D12</f>
        <v>2824</v>
      </c>
      <c r="E8" s="73">
        <f>E9+E12</f>
        <v>2785</v>
      </c>
      <c r="F8" s="73">
        <f>F9+F12</f>
        <v>2768</v>
      </c>
      <c r="G8" s="73">
        <f>G9+G12</f>
        <v>2712</v>
      </c>
      <c r="H8" s="97">
        <f aca="true" t="shared" si="0" ref="H8:H71">F8/D8</f>
        <v>0.9801699716713881</v>
      </c>
      <c r="I8" s="98">
        <f aca="true" t="shared" si="1" ref="I8:I71">G8/F8</f>
        <v>0.9797687861271677</v>
      </c>
    </row>
    <row r="9" spans="1:9" s="11" customFormat="1" ht="15">
      <c r="A9" s="39" t="s">
        <v>8</v>
      </c>
      <c r="B9" s="40" t="s">
        <v>68</v>
      </c>
      <c r="C9" s="39" t="s">
        <v>154</v>
      </c>
      <c r="D9" s="74">
        <f>D10</f>
        <v>629</v>
      </c>
      <c r="E9" s="74">
        <f>E10</f>
        <v>650</v>
      </c>
      <c r="F9" s="74">
        <f>F10</f>
        <v>639</v>
      </c>
      <c r="G9" s="74">
        <f>G10</f>
        <v>629</v>
      </c>
      <c r="H9" s="99">
        <f t="shared" si="0"/>
        <v>1.0158982511923689</v>
      </c>
      <c r="I9" s="100">
        <f t="shared" si="1"/>
        <v>0.9843505477308294</v>
      </c>
    </row>
    <row r="10" spans="1:9" s="11" customFormat="1" ht="15">
      <c r="A10" s="39"/>
      <c r="B10" s="41" t="s">
        <v>89</v>
      </c>
      <c r="C10" s="39" t="s">
        <v>154</v>
      </c>
      <c r="D10" s="74">
        <v>629</v>
      </c>
      <c r="E10" s="74">
        <v>650</v>
      </c>
      <c r="F10" s="74">
        <v>639</v>
      </c>
      <c r="G10" s="74">
        <v>629</v>
      </c>
      <c r="H10" s="99">
        <f t="shared" si="0"/>
        <v>1.0158982511923689</v>
      </c>
      <c r="I10" s="100">
        <f t="shared" si="1"/>
        <v>0.9843505477308294</v>
      </c>
    </row>
    <row r="11" spans="1:9" s="11" customFormat="1" ht="15">
      <c r="A11" s="39"/>
      <c r="B11" s="41" t="s">
        <v>97</v>
      </c>
      <c r="C11" s="39" t="s">
        <v>154</v>
      </c>
      <c r="D11" s="74"/>
      <c r="E11" s="74"/>
      <c r="F11" s="74"/>
      <c r="G11" s="74"/>
      <c r="H11" s="97"/>
      <c r="I11" s="98"/>
    </row>
    <row r="12" spans="1:9" s="11" customFormat="1" ht="15">
      <c r="A12" s="39" t="s">
        <v>9</v>
      </c>
      <c r="B12" s="40" t="s">
        <v>69</v>
      </c>
      <c r="C12" s="39" t="s">
        <v>154</v>
      </c>
      <c r="D12" s="74">
        <f>D13</f>
        <v>2195</v>
      </c>
      <c r="E12" s="74">
        <f>E13</f>
        <v>2135</v>
      </c>
      <c r="F12" s="74">
        <f>F13</f>
        <v>2129</v>
      </c>
      <c r="G12" s="74">
        <f>G13</f>
        <v>2083</v>
      </c>
      <c r="H12" s="97">
        <f t="shared" si="0"/>
        <v>0.9699316628701594</v>
      </c>
      <c r="I12" s="98">
        <f t="shared" si="1"/>
        <v>0.9783936120244247</v>
      </c>
    </row>
    <row r="13" spans="1:9" s="11" customFormat="1" ht="15">
      <c r="A13" s="42"/>
      <c r="B13" s="43" t="s">
        <v>89</v>
      </c>
      <c r="C13" s="39" t="s">
        <v>154</v>
      </c>
      <c r="D13" s="75">
        <v>2195</v>
      </c>
      <c r="E13" s="75">
        <v>2135</v>
      </c>
      <c r="F13" s="75">
        <v>2129</v>
      </c>
      <c r="G13" s="75">
        <v>2083</v>
      </c>
      <c r="H13" s="97">
        <f t="shared" si="0"/>
        <v>0.9699316628701594</v>
      </c>
      <c r="I13" s="98">
        <f t="shared" si="1"/>
        <v>0.9783936120244247</v>
      </c>
    </row>
    <row r="14" spans="1:9" s="11" customFormat="1" ht="15">
      <c r="A14" s="39"/>
      <c r="B14" s="41" t="s">
        <v>97</v>
      </c>
      <c r="C14" s="39" t="s">
        <v>154</v>
      </c>
      <c r="D14" s="74"/>
      <c r="E14" s="74"/>
      <c r="F14" s="74"/>
      <c r="G14" s="74"/>
      <c r="H14" s="97"/>
      <c r="I14" s="98"/>
    </row>
    <row r="15" spans="1:9" s="14" customFormat="1" ht="15">
      <c r="A15" s="37">
        <v>2</v>
      </c>
      <c r="B15" s="38" t="s">
        <v>10</v>
      </c>
      <c r="C15" s="37" t="s">
        <v>101</v>
      </c>
      <c r="D15" s="73">
        <f>D16</f>
        <v>4519</v>
      </c>
      <c r="E15" s="73">
        <f>E16</f>
        <v>4310</v>
      </c>
      <c r="F15" s="73">
        <f>F16</f>
        <v>4280</v>
      </c>
      <c r="G15" s="73">
        <f>G16</f>
        <v>4120</v>
      </c>
      <c r="H15" s="97">
        <f t="shared" si="0"/>
        <v>0.9471121929630449</v>
      </c>
      <c r="I15" s="98">
        <f t="shared" si="1"/>
        <v>0.9626168224299065</v>
      </c>
    </row>
    <row r="16" spans="1:9" s="14" customFormat="1" ht="15">
      <c r="A16" s="39" t="s">
        <v>11</v>
      </c>
      <c r="B16" s="41" t="s">
        <v>90</v>
      </c>
      <c r="C16" s="39" t="s">
        <v>101</v>
      </c>
      <c r="D16" s="74">
        <v>4519</v>
      </c>
      <c r="E16" s="74">
        <v>4310</v>
      </c>
      <c r="F16" s="74">
        <v>4280</v>
      </c>
      <c r="G16" s="74">
        <v>4120</v>
      </c>
      <c r="H16" s="99">
        <f t="shared" si="0"/>
        <v>0.9471121929630449</v>
      </c>
      <c r="I16" s="100">
        <f t="shared" si="1"/>
        <v>0.9626168224299065</v>
      </c>
    </row>
    <row r="17" spans="1:9" s="11" customFormat="1" ht="15">
      <c r="A17" s="39" t="s">
        <v>12</v>
      </c>
      <c r="B17" s="41" t="s">
        <v>92</v>
      </c>
      <c r="C17" s="39" t="s">
        <v>101</v>
      </c>
      <c r="D17" s="74"/>
      <c r="E17" s="74"/>
      <c r="F17" s="74"/>
      <c r="G17" s="74"/>
      <c r="H17" s="97"/>
      <c r="I17" s="98"/>
    </row>
    <row r="18" spans="1:9" s="14" customFormat="1" ht="15">
      <c r="A18" s="37">
        <v>3</v>
      </c>
      <c r="B18" s="44" t="s">
        <v>13</v>
      </c>
      <c r="C18" s="37" t="s">
        <v>101</v>
      </c>
      <c r="D18" s="76">
        <f>D19</f>
        <v>3165</v>
      </c>
      <c r="E18" s="76">
        <f>E19</f>
        <v>3449</v>
      </c>
      <c r="F18" s="76">
        <f>F19</f>
        <v>3404</v>
      </c>
      <c r="G18" s="76">
        <f>G19</f>
        <v>3488</v>
      </c>
      <c r="H18" s="97">
        <f t="shared" si="0"/>
        <v>1.0755134281200631</v>
      </c>
      <c r="I18" s="98">
        <f t="shared" si="1"/>
        <v>1.0246768507638073</v>
      </c>
    </row>
    <row r="19" spans="1:9" s="14" customFormat="1" ht="15">
      <c r="A19" s="45" t="s">
        <v>14</v>
      </c>
      <c r="B19" s="46" t="s">
        <v>90</v>
      </c>
      <c r="C19" s="45" t="s">
        <v>101</v>
      </c>
      <c r="D19" s="77">
        <v>3165</v>
      </c>
      <c r="E19" s="77">
        <v>3449</v>
      </c>
      <c r="F19" s="77">
        <v>3404</v>
      </c>
      <c r="G19" s="77">
        <v>3488</v>
      </c>
      <c r="H19" s="99">
        <f t="shared" si="0"/>
        <v>1.0755134281200631</v>
      </c>
      <c r="I19" s="100">
        <f t="shared" si="1"/>
        <v>1.0246768507638073</v>
      </c>
    </row>
    <row r="20" spans="1:9" s="14" customFormat="1" ht="15">
      <c r="A20" s="39"/>
      <c r="B20" s="41" t="s">
        <v>110</v>
      </c>
      <c r="C20" s="39" t="s">
        <v>101</v>
      </c>
      <c r="D20" s="74">
        <v>230</v>
      </c>
      <c r="E20" s="74">
        <v>232</v>
      </c>
      <c r="F20" s="74">
        <v>220</v>
      </c>
      <c r="G20" s="74">
        <v>238</v>
      </c>
      <c r="H20" s="99">
        <f t="shared" si="0"/>
        <v>0.9565217391304348</v>
      </c>
      <c r="I20" s="100">
        <f t="shared" si="1"/>
        <v>1.0818181818181818</v>
      </c>
    </row>
    <row r="21" spans="1:9" s="14" customFormat="1" ht="15">
      <c r="A21" s="39" t="s">
        <v>15</v>
      </c>
      <c r="B21" s="41" t="s">
        <v>92</v>
      </c>
      <c r="C21" s="39" t="s">
        <v>101</v>
      </c>
      <c r="D21" s="73"/>
      <c r="E21" s="73"/>
      <c r="F21" s="73"/>
      <c r="G21" s="73"/>
      <c r="H21" s="97"/>
      <c r="I21" s="98"/>
    </row>
    <row r="22" spans="1:9" s="14" customFormat="1" ht="15">
      <c r="A22" s="37">
        <v>4</v>
      </c>
      <c r="B22" s="38" t="s">
        <v>6</v>
      </c>
      <c r="C22" s="37" t="s">
        <v>101</v>
      </c>
      <c r="D22" s="73">
        <f>D23</f>
        <v>1241</v>
      </c>
      <c r="E22" s="73">
        <f>E23</f>
        <v>1361</v>
      </c>
      <c r="F22" s="73">
        <f>F23</f>
        <v>1220</v>
      </c>
      <c r="G22" s="73">
        <f>G23</f>
        <v>1398</v>
      </c>
      <c r="H22" s="97">
        <f t="shared" si="0"/>
        <v>0.9830781627719581</v>
      </c>
      <c r="I22" s="98">
        <f t="shared" si="1"/>
        <v>1.1459016393442623</v>
      </c>
    </row>
    <row r="23" spans="1:9" s="11" customFormat="1" ht="15">
      <c r="A23" s="39" t="s">
        <v>105</v>
      </c>
      <c r="B23" s="40" t="s">
        <v>106</v>
      </c>
      <c r="C23" s="39" t="s">
        <v>101</v>
      </c>
      <c r="D23" s="74">
        <v>1241</v>
      </c>
      <c r="E23" s="74">
        <v>1361</v>
      </c>
      <c r="F23" s="74">
        <v>1220</v>
      </c>
      <c r="G23" s="74">
        <v>1398</v>
      </c>
      <c r="H23" s="99">
        <f t="shared" si="0"/>
        <v>0.9830781627719581</v>
      </c>
      <c r="I23" s="100">
        <f t="shared" si="1"/>
        <v>1.1459016393442623</v>
      </c>
    </row>
    <row r="24" spans="1:9" s="11" customFormat="1" ht="15">
      <c r="A24" s="39"/>
      <c r="B24" s="41" t="s">
        <v>155</v>
      </c>
      <c r="C24" s="39" t="s">
        <v>101</v>
      </c>
      <c r="D24" s="74"/>
      <c r="E24" s="74"/>
      <c r="F24" s="74"/>
      <c r="G24" s="74"/>
      <c r="H24" s="97"/>
      <c r="I24" s="98"/>
    </row>
    <row r="25" spans="1:9" s="11" customFormat="1" ht="15">
      <c r="A25" s="39"/>
      <c r="B25" s="41" t="s">
        <v>108</v>
      </c>
      <c r="C25" s="39" t="s">
        <v>101</v>
      </c>
      <c r="D25" s="74"/>
      <c r="E25" s="74"/>
      <c r="F25" s="74"/>
      <c r="G25" s="74"/>
      <c r="H25" s="97"/>
      <c r="I25" s="98"/>
    </row>
    <row r="26" spans="1:9" s="11" customFormat="1" ht="15">
      <c r="A26" s="39" t="s">
        <v>107</v>
      </c>
      <c r="B26" s="40" t="s">
        <v>92</v>
      </c>
      <c r="C26" s="39" t="s">
        <v>101</v>
      </c>
      <c r="D26" s="74"/>
      <c r="E26" s="74"/>
      <c r="F26" s="74"/>
      <c r="G26" s="74"/>
      <c r="H26" s="97"/>
      <c r="I26" s="98"/>
    </row>
    <row r="27" spans="1:9" s="14" customFormat="1" ht="15">
      <c r="A27" s="37">
        <v>5</v>
      </c>
      <c r="B27" s="38" t="s">
        <v>113</v>
      </c>
      <c r="C27" s="37" t="s">
        <v>101</v>
      </c>
      <c r="D27" s="73">
        <v>30</v>
      </c>
      <c r="E27" s="73">
        <v>68</v>
      </c>
      <c r="F27" s="73">
        <v>30</v>
      </c>
      <c r="G27" s="73">
        <v>67</v>
      </c>
      <c r="H27" s="97">
        <f t="shared" si="0"/>
        <v>1</v>
      </c>
      <c r="I27" s="98">
        <f t="shared" si="1"/>
        <v>2.2333333333333334</v>
      </c>
    </row>
    <row r="28" spans="1:9" s="14" customFormat="1" ht="15">
      <c r="A28" s="37" t="s">
        <v>3</v>
      </c>
      <c r="B28" s="38" t="s">
        <v>71</v>
      </c>
      <c r="C28" s="37" t="s">
        <v>101</v>
      </c>
      <c r="D28" s="73">
        <f>D29+D32+D36+D41</f>
        <v>2146</v>
      </c>
      <c r="E28" s="73">
        <f>E29+E32+E36+E41</f>
        <v>2300</v>
      </c>
      <c r="F28" s="73">
        <f>F29+F32+F36+F41</f>
        <v>2186</v>
      </c>
      <c r="G28" s="73">
        <f>G29+G32+G36+G41</f>
        <v>2162</v>
      </c>
      <c r="H28" s="97">
        <f t="shared" si="0"/>
        <v>1.0186393289841567</v>
      </c>
      <c r="I28" s="98">
        <f t="shared" si="1"/>
        <v>0.9890210430009149</v>
      </c>
    </row>
    <row r="29" spans="1:9" s="14" customFormat="1" ht="15">
      <c r="A29" s="37">
        <v>1</v>
      </c>
      <c r="B29" s="38" t="s">
        <v>72</v>
      </c>
      <c r="C29" s="37" t="s">
        <v>101</v>
      </c>
      <c r="D29" s="73">
        <f>D30</f>
        <v>803</v>
      </c>
      <c r="E29" s="73">
        <f>E30</f>
        <v>771</v>
      </c>
      <c r="F29" s="73">
        <f>F30</f>
        <v>769</v>
      </c>
      <c r="G29" s="73">
        <f>G30</f>
        <v>715</v>
      </c>
      <c r="H29" s="97">
        <f t="shared" si="0"/>
        <v>0.9576587795765878</v>
      </c>
      <c r="I29" s="98">
        <f t="shared" si="1"/>
        <v>0.929778933680104</v>
      </c>
    </row>
    <row r="30" spans="1:9" s="14" customFormat="1" ht="15">
      <c r="A30" s="39" t="s">
        <v>8</v>
      </c>
      <c r="B30" s="41" t="s">
        <v>90</v>
      </c>
      <c r="C30" s="39" t="s">
        <v>101</v>
      </c>
      <c r="D30" s="74">
        <v>803</v>
      </c>
      <c r="E30" s="74">
        <v>771</v>
      </c>
      <c r="F30" s="74">
        <v>769</v>
      </c>
      <c r="G30" s="74">
        <v>715</v>
      </c>
      <c r="H30" s="99">
        <f t="shared" si="0"/>
        <v>0.9576587795765878</v>
      </c>
      <c r="I30" s="100">
        <f t="shared" si="1"/>
        <v>0.929778933680104</v>
      </c>
    </row>
    <row r="31" spans="1:9" s="14" customFormat="1" ht="15">
      <c r="A31" s="39" t="s">
        <v>9</v>
      </c>
      <c r="B31" s="41" t="s">
        <v>92</v>
      </c>
      <c r="C31" s="39" t="s">
        <v>101</v>
      </c>
      <c r="D31" s="73"/>
      <c r="E31" s="73"/>
      <c r="F31" s="73"/>
      <c r="G31" s="73"/>
      <c r="H31" s="97"/>
      <c r="I31" s="98"/>
    </row>
    <row r="32" spans="1:9" s="14" customFormat="1" ht="15">
      <c r="A32" s="37">
        <v>2</v>
      </c>
      <c r="B32" s="38" t="s">
        <v>73</v>
      </c>
      <c r="C32" s="39" t="s">
        <v>101</v>
      </c>
      <c r="D32" s="73">
        <f>D33</f>
        <v>848</v>
      </c>
      <c r="E32" s="73">
        <f>E33</f>
        <v>980</v>
      </c>
      <c r="F32" s="73">
        <f>F33</f>
        <v>969</v>
      </c>
      <c r="G32" s="73">
        <f>G33</f>
        <v>875</v>
      </c>
      <c r="H32" s="97">
        <f t="shared" si="0"/>
        <v>1.142688679245283</v>
      </c>
      <c r="I32" s="98">
        <f t="shared" si="1"/>
        <v>0.9029927760577915</v>
      </c>
    </row>
    <row r="33" spans="1:9" s="14" customFormat="1" ht="15">
      <c r="A33" s="39" t="s">
        <v>11</v>
      </c>
      <c r="B33" s="41" t="s">
        <v>90</v>
      </c>
      <c r="C33" s="39" t="s">
        <v>101</v>
      </c>
      <c r="D33" s="74">
        <v>848</v>
      </c>
      <c r="E33" s="74">
        <v>980</v>
      </c>
      <c r="F33" s="74">
        <v>969</v>
      </c>
      <c r="G33" s="74">
        <v>875</v>
      </c>
      <c r="H33" s="99">
        <f t="shared" si="0"/>
        <v>1.142688679245283</v>
      </c>
      <c r="I33" s="100">
        <f t="shared" si="1"/>
        <v>0.9029927760577915</v>
      </c>
    </row>
    <row r="34" spans="1:9" s="14" customFormat="1" ht="15">
      <c r="A34" s="37"/>
      <c r="B34" s="41" t="s">
        <v>110</v>
      </c>
      <c r="C34" s="39" t="s">
        <v>101</v>
      </c>
      <c r="D34" s="74">
        <v>56</v>
      </c>
      <c r="E34" s="74">
        <v>60</v>
      </c>
      <c r="F34" s="74">
        <v>58</v>
      </c>
      <c r="G34" s="74">
        <v>70</v>
      </c>
      <c r="H34" s="99">
        <f t="shared" si="0"/>
        <v>1.0357142857142858</v>
      </c>
      <c r="I34" s="100">
        <f t="shared" si="1"/>
        <v>1.206896551724138</v>
      </c>
    </row>
    <row r="35" spans="1:9" s="11" customFormat="1" ht="15">
      <c r="A35" s="39" t="s">
        <v>12</v>
      </c>
      <c r="B35" s="41" t="s">
        <v>92</v>
      </c>
      <c r="C35" s="39" t="s">
        <v>101</v>
      </c>
      <c r="D35" s="74"/>
      <c r="E35" s="74"/>
      <c r="F35" s="74"/>
      <c r="G35" s="74"/>
      <c r="H35" s="97"/>
      <c r="I35" s="98"/>
    </row>
    <row r="36" spans="1:9" s="14" customFormat="1" ht="15">
      <c r="A36" s="37">
        <v>3</v>
      </c>
      <c r="B36" s="38" t="s">
        <v>111</v>
      </c>
      <c r="C36" s="39" t="s">
        <v>101</v>
      </c>
      <c r="D36" s="73">
        <f>D37</f>
        <v>478</v>
      </c>
      <c r="E36" s="73">
        <f>E37</f>
        <v>504</v>
      </c>
      <c r="F36" s="73">
        <f>F37</f>
        <v>437</v>
      </c>
      <c r="G36" s="73">
        <f>G37</f>
        <v>528</v>
      </c>
      <c r="H36" s="97">
        <f t="shared" si="0"/>
        <v>0.9142259414225942</v>
      </c>
      <c r="I36" s="98">
        <f t="shared" si="1"/>
        <v>1.208237986270023</v>
      </c>
    </row>
    <row r="37" spans="1:9" s="14" customFormat="1" ht="15">
      <c r="A37" s="39" t="s">
        <v>14</v>
      </c>
      <c r="B37" s="41" t="s">
        <v>106</v>
      </c>
      <c r="C37" s="39" t="s">
        <v>101</v>
      </c>
      <c r="D37" s="74">
        <v>478</v>
      </c>
      <c r="E37" s="74">
        <v>504</v>
      </c>
      <c r="F37" s="74">
        <v>437</v>
      </c>
      <c r="G37" s="74">
        <v>528</v>
      </c>
      <c r="H37" s="99">
        <f t="shared" si="0"/>
        <v>0.9142259414225942</v>
      </c>
      <c r="I37" s="100">
        <f t="shared" si="1"/>
        <v>1.208237986270023</v>
      </c>
    </row>
    <row r="38" spans="1:9" s="14" customFormat="1" ht="15">
      <c r="A38" s="37"/>
      <c r="B38" s="41" t="s">
        <v>109</v>
      </c>
      <c r="C38" s="39" t="s">
        <v>101</v>
      </c>
      <c r="D38" s="73"/>
      <c r="E38" s="73"/>
      <c r="F38" s="73"/>
      <c r="G38" s="73"/>
      <c r="H38" s="97"/>
      <c r="I38" s="98"/>
    </row>
    <row r="39" spans="1:9" s="14" customFormat="1" ht="15">
      <c r="A39" s="37"/>
      <c r="B39" s="41" t="s">
        <v>112</v>
      </c>
      <c r="C39" s="39" t="s">
        <v>101</v>
      </c>
      <c r="D39" s="73"/>
      <c r="E39" s="73"/>
      <c r="F39" s="73"/>
      <c r="G39" s="73"/>
      <c r="H39" s="97"/>
      <c r="I39" s="98"/>
    </row>
    <row r="40" spans="1:9" s="11" customFormat="1" ht="15">
      <c r="A40" s="39" t="s">
        <v>15</v>
      </c>
      <c r="B40" s="47" t="s">
        <v>92</v>
      </c>
      <c r="C40" s="39" t="s">
        <v>101</v>
      </c>
      <c r="D40" s="74"/>
      <c r="E40" s="74"/>
      <c r="F40" s="74"/>
      <c r="G40" s="74"/>
      <c r="H40" s="97"/>
      <c r="I40" s="98"/>
    </row>
    <row r="41" spans="1:9" s="14" customFormat="1" ht="15">
      <c r="A41" s="37">
        <v>4</v>
      </c>
      <c r="B41" s="38" t="s">
        <v>114</v>
      </c>
      <c r="C41" s="37" t="s">
        <v>101</v>
      </c>
      <c r="D41" s="73">
        <v>17</v>
      </c>
      <c r="E41" s="73">
        <v>45</v>
      </c>
      <c r="F41" s="73">
        <v>11</v>
      </c>
      <c r="G41" s="73">
        <v>44</v>
      </c>
      <c r="H41" s="97">
        <f t="shared" si="0"/>
        <v>0.6470588235294118</v>
      </c>
      <c r="I41" s="98">
        <f t="shared" si="1"/>
        <v>4</v>
      </c>
    </row>
    <row r="42" spans="1:9" s="14" customFormat="1" ht="15">
      <c r="A42" s="37" t="s">
        <v>16</v>
      </c>
      <c r="B42" s="38" t="s">
        <v>115</v>
      </c>
      <c r="C42" s="37"/>
      <c r="D42" s="73">
        <f>D43+D52+D57+D62+D68</f>
        <v>559</v>
      </c>
      <c r="E42" s="73">
        <f>E43+E52+E57+E62+E68</f>
        <v>566</v>
      </c>
      <c r="F42" s="73">
        <f>F43+F52+F57+F62+F68</f>
        <v>544</v>
      </c>
      <c r="G42" s="73">
        <f>G43+G52+G57+G62+G68</f>
        <v>503</v>
      </c>
      <c r="H42" s="97">
        <f t="shared" si="0"/>
        <v>0.9731663685152058</v>
      </c>
      <c r="I42" s="98">
        <f t="shared" si="1"/>
        <v>0.9246323529411765</v>
      </c>
    </row>
    <row r="43" spans="1:9" s="14" customFormat="1" ht="15">
      <c r="A43" s="37">
        <v>1</v>
      </c>
      <c r="B43" s="38" t="s">
        <v>67</v>
      </c>
      <c r="C43" s="37" t="s">
        <v>126</v>
      </c>
      <c r="D43" s="73">
        <f>D44+D48</f>
        <v>185</v>
      </c>
      <c r="E43" s="73">
        <f>E44+E48</f>
        <v>190</v>
      </c>
      <c r="F43" s="73">
        <f>F44+F48</f>
        <v>178</v>
      </c>
      <c r="G43" s="73">
        <f>G44+G48</f>
        <v>138</v>
      </c>
      <c r="H43" s="97">
        <f t="shared" si="0"/>
        <v>0.9621621621621622</v>
      </c>
      <c r="I43" s="98">
        <f t="shared" si="1"/>
        <v>0.7752808988764045</v>
      </c>
    </row>
    <row r="44" spans="1:9" s="14" customFormat="1" ht="15">
      <c r="A44" s="39" t="s">
        <v>8</v>
      </c>
      <c r="B44" s="40" t="s">
        <v>68</v>
      </c>
      <c r="C44" s="39" t="s">
        <v>156</v>
      </c>
      <c r="D44" s="73">
        <f>D45</f>
        <v>58</v>
      </c>
      <c r="E44" s="73">
        <f>E45</f>
        <v>62</v>
      </c>
      <c r="F44" s="73">
        <f>F45</f>
        <v>63</v>
      </c>
      <c r="G44" s="73">
        <f>G45</f>
        <v>41</v>
      </c>
      <c r="H44" s="97">
        <f t="shared" si="0"/>
        <v>1.0862068965517242</v>
      </c>
      <c r="I44" s="98">
        <f t="shared" si="1"/>
        <v>0.6507936507936508</v>
      </c>
    </row>
    <row r="45" spans="1:9" s="14" customFormat="1" ht="15">
      <c r="A45" s="37"/>
      <c r="B45" s="41" t="s">
        <v>89</v>
      </c>
      <c r="C45" s="39" t="s">
        <v>156</v>
      </c>
      <c r="D45" s="74">
        <v>58</v>
      </c>
      <c r="E45" s="74">
        <v>62</v>
      </c>
      <c r="F45" s="74">
        <v>63</v>
      </c>
      <c r="G45" s="74">
        <v>41</v>
      </c>
      <c r="H45" s="99">
        <f t="shared" si="0"/>
        <v>1.0862068965517242</v>
      </c>
      <c r="I45" s="100">
        <f t="shared" si="1"/>
        <v>0.6507936507936508</v>
      </c>
    </row>
    <row r="46" spans="1:9" s="14" customFormat="1" ht="15">
      <c r="A46" s="37"/>
      <c r="B46" s="41" t="s">
        <v>97</v>
      </c>
      <c r="C46" s="39" t="s">
        <v>156</v>
      </c>
      <c r="D46" s="73"/>
      <c r="E46" s="73"/>
      <c r="F46" s="73"/>
      <c r="G46" s="73"/>
      <c r="H46" s="97"/>
      <c r="I46" s="98"/>
    </row>
    <row r="47" spans="1:9" s="14" customFormat="1" ht="15">
      <c r="A47" s="37"/>
      <c r="B47" s="41" t="s">
        <v>162</v>
      </c>
      <c r="C47" s="39" t="s">
        <v>156</v>
      </c>
      <c r="D47" s="73"/>
      <c r="E47" s="73"/>
      <c r="F47" s="73"/>
      <c r="G47" s="73"/>
      <c r="H47" s="97"/>
      <c r="I47" s="98"/>
    </row>
    <row r="48" spans="1:9" s="14" customFormat="1" ht="15">
      <c r="A48" s="39" t="s">
        <v>9</v>
      </c>
      <c r="B48" s="40" t="s">
        <v>69</v>
      </c>
      <c r="C48" s="39" t="s">
        <v>103</v>
      </c>
      <c r="D48" s="73">
        <f>D49</f>
        <v>127</v>
      </c>
      <c r="E48" s="73">
        <f>E49</f>
        <v>128</v>
      </c>
      <c r="F48" s="73">
        <f>F49</f>
        <v>115</v>
      </c>
      <c r="G48" s="73">
        <f>G49</f>
        <v>97</v>
      </c>
      <c r="H48" s="97">
        <f t="shared" si="0"/>
        <v>0.905511811023622</v>
      </c>
      <c r="I48" s="98">
        <f t="shared" si="1"/>
        <v>0.8434782608695652</v>
      </c>
    </row>
    <row r="49" spans="1:9" s="14" customFormat="1" ht="15">
      <c r="A49" s="37"/>
      <c r="B49" s="41" t="s">
        <v>89</v>
      </c>
      <c r="C49" s="39" t="s">
        <v>103</v>
      </c>
      <c r="D49" s="74">
        <v>127</v>
      </c>
      <c r="E49" s="74">
        <v>128</v>
      </c>
      <c r="F49" s="74">
        <v>115</v>
      </c>
      <c r="G49" s="74">
        <v>97</v>
      </c>
      <c r="H49" s="99">
        <f t="shared" si="0"/>
        <v>0.905511811023622</v>
      </c>
      <c r="I49" s="100">
        <f t="shared" si="1"/>
        <v>0.8434782608695652</v>
      </c>
    </row>
    <row r="50" spans="1:9" s="14" customFormat="1" ht="15">
      <c r="A50" s="37"/>
      <c r="B50" s="41" t="s">
        <v>97</v>
      </c>
      <c r="C50" s="39" t="s">
        <v>103</v>
      </c>
      <c r="D50" s="73"/>
      <c r="E50" s="73"/>
      <c r="F50" s="73"/>
      <c r="G50" s="73"/>
      <c r="H50" s="97"/>
      <c r="I50" s="98"/>
    </row>
    <row r="51" spans="1:9" s="14" customFormat="1" ht="15">
      <c r="A51" s="37"/>
      <c r="B51" s="41" t="s">
        <v>162</v>
      </c>
      <c r="C51" s="39" t="s">
        <v>103</v>
      </c>
      <c r="D51" s="73"/>
      <c r="E51" s="73"/>
      <c r="F51" s="73"/>
      <c r="G51" s="73"/>
      <c r="H51" s="97"/>
      <c r="I51" s="98"/>
    </row>
    <row r="52" spans="1:9" s="14" customFormat="1" ht="15">
      <c r="A52" s="37">
        <v>2</v>
      </c>
      <c r="B52" s="38" t="s">
        <v>10</v>
      </c>
      <c r="C52" s="37" t="s">
        <v>103</v>
      </c>
      <c r="D52" s="73">
        <f>D53</f>
        <v>237</v>
      </c>
      <c r="E52" s="73">
        <v>232</v>
      </c>
      <c r="F52" s="73">
        <f>F53</f>
        <v>226</v>
      </c>
      <c r="G52" s="73">
        <f>G53</f>
        <v>223</v>
      </c>
      <c r="H52" s="97">
        <f t="shared" si="0"/>
        <v>0.9535864978902954</v>
      </c>
      <c r="I52" s="98">
        <f t="shared" si="1"/>
        <v>0.9867256637168141</v>
      </c>
    </row>
    <row r="53" spans="1:9" s="14" customFormat="1" ht="15">
      <c r="A53" s="39" t="s">
        <v>11</v>
      </c>
      <c r="B53" s="41" t="s">
        <v>90</v>
      </c>
      <c r="C53" s="39" t="s">
        <v>103</v>
      </c>
      <c r="D53" s="74">
        <v>237</v>
      </c>
      <c r="E53" s="74">
        <v>234</v>
      </c>
      <c r="F53" s="74">
        <v>226</v>
      </c>
      <c r="G53" s="74">
        <v>223</v>
      </c>
      <c r="H53" s="99">
        <f t="shared" si="0"/>
        <v>0.9535864978902954</v>
      </c>
      <c r="I53" s="100">
        <f t="shared" si="1"/>
        <v>0.9867256637168141</v>
      </c>
    </row>
    <row r="54" spans="1:9" s="14" customFormat="1" ht="15">
      <c r="A54" s="39" t="s">
        <v>12</v>
      </c>
      <c r="B54" s="41" t="s">
        <v>92</v>
      </c>
      <c r="C54" s="39" t="s">
        <v>103</v>
      </c>
      <c r="D54" s="73"/>
      <c r="E54" s="73"/>
      <c r="F54" s="73"/>
      <c r="G54" s="73"/>
      <c r="H54" s="97"/>
      <c r="I54" s="98"/>
    </row>
    <row r="55" spans="1:9" s="14" customFormat="1" ht="15">
      <c r="A55" s="39" t="s">
        <v>131</v>
      </c>
      <c r="B55" s="41" t="s">
        <v>116</v>
      </c>
      <c r="C55" s="39" t="s">
        <v>103</v>
      </c>
      <c r="D55" s="74">
        <v>47</v>
      </c>
      <c r="E55" s="108">
        <v>45</v>
      </c>
      <c r="F55" s="74">
        <v>41</v>
      </c>
      <c r="G55" s="108">
        <v>42</v>
      </c>
      <c r="H55" s="99">
        <f t="shared" si="0"/>
        <v>0.8723404255319149</v>
      </c>
      <c r="I55" s="100">
        <f t="shared" si="1"/>
        <v>1.024390243902439</v>
      </c>
    </row>
    <row r="56" spans="1:9" s="14" customFormat="1" ht="15">
      <c r="A56" s="37"/>
      <c r="B56" s="41" t="s">
        <v>158</v>
      </c>
      <c r="C56" s="39" t="s">
        <v>103</v>
      </c>
      <c r="D56" s="74">
        <v>26</v>
      </c>
      <c r="E56" s="108">
        <v>28</v>
      </c>
      <c r="F56" s="74">
        <v>25</v>
      </c>
      <c r="G56" s="108">
        <v>25</v>
      </c>
      <c r="H56" s="99">
        <f t="shared" si="0"/>
        <v>0.9615384615384616</v>
      </c>
      <c r="I56" s="100">
        <f t="shared" si="1"/>
        <v>1</v>
      </c>
    </row>
    <row r="57" spans="1:9" s="14" customFormat="1" ht="15">
      <c r="A57" s="37">
        <v>3</v>
      </c>
      <c r="B57" s="44" t="s">
        <v>13</v>
      </c>
      <c r="C57" s="37" t="s">
        <v>103</v>
      </c>
      <c r="D57" s="73">
        <f>D58</f>
        <v>100</v>
      </c>
      <c r="E57" s="73">
        <f>E58</f>
        <v>106</v>
      </c>
      <c r="F57" s="73">
        <f>F58</f>
        <v>103</v>
      </c>
      <c r="G57" s="73">
        <f>G58</f>
        <v>104</v>
      </c>
      <c r="H57" s="97">
        <f t="shared" si="0"/>
        <v>1.03</v>
      </c>
      <c r="I57" s="98">
        <f t="shared" si="1"/>
        <v>1.0097087378640777</v>
      </c>
    </row>
    <row r="58" spans="1:9" s="14" customFormat="1" ht="15">
      <c r="A58" s="39" t="s">
        <v>14</v>
      </c>
      <c r="B58" s="41" t="s">
        <v>90</v>
      </c>
      <c r="C58" s="39" t="s">
        <v>103</v>
      </c>
      <c r="D58" s="74">
        <v>100</v>
      </c>
      <c r="E58" s="74">
        <v>106</v>
      </c>
      <c r="F58" s="74">
        <v>103</v>
      </c>
      <c r="G58" s="74">
        <v>104</v>
      </c>
      <c r="H58" s="99">
        <f t="shared" si="0"/>
        <v>1.03</v>
      </c>
      <c r="I58" s="100">
        <f t="shared" si="1"/>
        <v>1.0097087378640777</v>
      </c>
    </row>
    <row r="59" spans="1:9" s="14" customFormat="1" ht="15">
      <c r="A59" s="39" t="s">
        <v>15</v>
      </c>
      <c r="B59" s="41" t="s">
        <v>92</v>
      </c>
      <c r="C59" s="39" t="s">
        <v>103</v>
      </c>
      <c r="D59" s="73"/>
      <c r="E59" s="73"/>
      <c r="F59" s="73"/>
      <c r="G59" s="73"/>
      <c r="H59" s="97"/>
      <c r="I59" s="98"/>
    </row>
    <row r="60" spans="1:9" s="14" customFormat="1" ht="15">
      <c r="A60" s="39" t="s">
        <v>132</v>
      </c>
      <c r="B60" s="41" t="s">
        <v>117</v>
      </c>
      <c r="C60" s="39" t="s">
        <v>103</v>
      </c>
      <c r="D60" s="74">
        <v>26</v>
      </c>
      <c r="E60" s="74">
        <v>28</v>
      </c>
      <c r="F60" s="74">
        <v>25</v>
      </c>
      <c r="G60" s="74">
        <v>28</v>
      </c>
      <c r="H60" s="99">
        <f t="shared" si="0"/>
        <v>0.9615384615384616</v>
      </c>
      <c r="I60" s="100">
        <f t="shared" si="1"/>
        <v>1.12</v>
      </c>
    </row>
    <row r="61" spans="1:9" s="14" customFormat="1" ht="15">
      <c r="A61" s="37"/>
      <c r="B61" s="41" t="s">
        <v>157</v>
      </c>
      <c r="C61" s="39" t="s">
        <v>103</v>
      </c>
      <c r="D61" s="74">
        <v>8</v>
      </c>
      <c r="E61" s="74">
        <v>8</v>
      </c>
      <c r="F61" s="74">
        <v>8</v>
      </c>
      <c r="G61" s="74">
        <v>8</v>
      </c>
      <c r="H61" s="99">
        <f t="shared" si="0"/>
        <v>1</v>
      </c>
      <c r="I61" s="100">
        <f t="shared" si="1"/>
        <v>1</v>
      </c>
    </row>
    <row r="62" spans="1:9" s="14" customFormat="1" ht="15">
      <c r="A62" s="37">
        <v>4</v>
      </c>
      <c r="B62" s="38" t="s">
        <v>6</v>
      </c>
      <c r="C62" s="37" t="s">
        <v>103</v>
      </c>
      <c r="D62" s="73">
        <f>D63</f>
        <v>34</v>
      </c>
      <c r="E62" s="73">
        <f>E63</f>
        <v>35</v>
      </c>
      <c r="F62" s="73">
        <f>F63</f>
        <v>34</v>
      </c>
      <c r="G62" s="73">
        <f>G63</f>
        <v>35</v>
      </c>
      <c r="H62" s="97">
        <f t="shared" si="0"/>
        <v>1</v>
      </c>
      <c r="I62" s="98">
        <f t="shared" si="1"/>
        <v>1.0294117647058822</v>
      </c>
    </row>
    <row r="63" spans="1:9" s="14" customFormat="1" ht="15">
      <c r="A63" s="39" t="s">
        <v>105</v>
      </c>
      <c r="B63" s="41" t="s">
        <v>90</v>
      </c>
      <c r="C63" s="39" t="s">
        <v>103</v>
      </c>
      <c r="D63" s="74">
        <v>34</v>
      </c>
      <c r="E63" s="74">
        <v>35</v>
      </c>
      <c r="F63" s="74">
        <v>34</v>
      </c>
      <c r="G63" s="74">
        <v>35</v>
      </c>
      <c r="H63" s="99">
        <f t="shared" si="0"/>
        <v>1</v>
      </c>
      <c r="I63" s="100">
        <f t="shared" si="1"/>
        <v>1.0294117647058822</v>
      </c>
    </row>
    <row r="64" spans="1:9" s="14" customFormat="1" ht="15">
      <c r="A64" s="39" t="s">
        <v>107</v>
      </c>
      <c r="B64" s="41" t="s">
        <v>92</v>
      </c>
      <c r="C64" s="39" t="s">
        <v>103</v>
      </c>
      <c r="D64" s="73"/>
      <c r="E64" s="73"/>
      <c r="F64" s="73"/>
      <c r="G64" s="73"/>
      <c r="H64" s="97"/>
      <c r="I64" s="98"/>
    </row>
    <row r="65" spans="1:9" s="14" customFormat="1" ht="15">
      <c r="A65" s="39" t="s">
        <v>133</v>
      </c>
      <c r="B65" s="41" t="s">
        <v>118</v>
      </c>
      <c r="C65" s="39" t="s">
        <v>103</v>
      </c>
      <c r="D65" s="74">
        <v>12</v>
      </c>
      <c r="E65" s="74">
        <v>12</v>
      </c>
      <c r="F65" s="74">
        <v>11</v>
      </c>
      <c r="G65" s="74">
        <v>12</v>
      </c>
      <c r="H65" s="99">
        <f t="shared" si="0"/>
        <v>0.9166666666666666</v>
      </c>
      <c r="I65" s="100">
        <f t="shared" si="1"/>
        <v>1.0909090909090908</v>
      </c>
    </row>
    <row r="66" spans="1:9" s="14" customFormat="1" ht="15">
      <c r="A66" s="37"/>
      <c r="B66" s="41" t="s">
        <v>145</v>
      </c>
      <c r="C66" s="39" t="s">
        <v>103</v>
      </c>
      <c r="D66" s="73"/>
      <c r="E66" s="73"/>
      <c r="F66" s="73"/>
      <c r="G66" s="73"/>
      <c r="H66" s="97"/>
      <c r="I66" s="98"/>
    </row>
    <row r="67" spans="1:9" s="14" customFormat="1" ht="15">
      <c r="A67" s="37"/>
      <c r="B67" s="41" t="s">
        <v>146</v>
      </c>
      <c r="C67" s="39" t="s">
        <v>103</v>
      </c>
      <c r="D67" s="73"/>
      <c r="E67" s="73"/>
      <c r="F67" s="73"/>
      <c r="G67" s="73"/>
      <c r="H67" s="97"/>
      <c r="I67" s="98"/>
    </row>
    <row r="68" spans="1:9" s="14" customFormat="1" ht="15">
      <c r="A68" s="37">
        <v>5</v>
      </c>
      <c r="B68" s="38" t="s">
        <v>113</v>
      </c>
      <c r="C68" s="37" t="s">
        <v>103</v>
      </c>
      <c r="D68" s="73">
        <v>3</v>
      </c>
      <c r="E68" s="73">
        <v>3</v>
      </c>
      <c r="F68" s="73">
        <v>3</v>
      </c>
      <c r="G68" s="73">
        <v>3</v>
      </c>
      <c r="H68" s="97">
        <f t="shared" si="0"/>
        <v>1</v>
      </c>
      <c r="I68" s="98">
        <f t="shared" si="1"/>
        <v>1</v>
      </c>
    </row>
    <row r="69" spans="1:9" s="14" customFormat="1" ht="15">
      <c r="A69" s="37"/>
      <c r="B69" s="40" t="s">
        <v>134</v>
      </c>
      <c r="C69" s="39" t="s">
        <v>103</v>
      </c>
      <c r="D69" s="74">
        <v>1</v>
      </c>
      <c r="E69" s="74">
        <v>1</v>
      </c>
      <c r="F69" s="74">
        <v>1</v>
      </c>
      <c r="G69" s="74">
        <v>1</v>
      </c>
      <c r="H69" s="99">
        <f t="shared" si="0"/>
        <v>1</v>
      </c>
      <c r="I69" s="100">
        <f t="shared" si="1"/>
        <v>1</v>
      </c>
    </row>
    <row r="70" spans="1:9" s="11" customFormat="1" ht="15">
      <c r="A70" s="37" t="s">
        <v>17</v>
      </c>
      <c r="B70" s="38" t="s">
        <v>74</v>
      </c>
      <c r="C70" s="39"/>
      <c r="D70" s="103">
        <f aca="true" t="shared" si="2" ref="D70:G72">D7/D42</f>
        <v>21.071556350626118</v>
      </c>
      <c r="E70" s="103">
        <f t="shared" si="2"/>
        <v>21.153710247349824</v>
      </c>
      <c r="F70" s="103">
        <f t="shared" si="2"/>
        <v>21.511029411764707</v>
      </c>
      <c r="G70" s="103">
        <f t="shared" si="2"/>
        <v>23.429423459244532</v>
      </c>
      <c r="H70" s="97">
        <f t="shared" si="0"/>
        <v>1.0208562221900392</v>
      </c>
      <c r="I70" s="98">
        <f t="shared" si="1"/>
        <v>1.0891818801768096</v>
      </c>
    </row>
    <row r="71" spans="1:9" s="14" customFormat="1" ht="15">
      <c r="A71" s="37">
        <v>1</v>
      </c>
      <c r="B71" s="38" t="s">
        <v>67</v>
      </c>
      <c r="C71" s="56" t="s">
        <v>159</v>
      </c>
      <c r="D71" s="103">
        <f t="shared" si="2"/>
        <v>15.264864864864865</v>
      </c>
      <c r="E71" s="103">
        <f t="shared" si="2"/>
        <v>14.657894736842104</v>
      </c>
      <c r="F71" s="103">
        <f t="shared" si="2"/>
        <v>15.55056179775281</v>
      </c>
      <c r="G71" s="103">
        <f t="shared" si="2"/>
        <v>19.652173913043477</v>
      </c>
      <c r="H71" s="97">
        <f t="shared" si="0"/>
        <v>1.0187159817932967</v>
      </c>
      <c r="I71" s="98">
        <f t="shared" si="1"/>
        <v>1.2637597386277957</v>
      </c>
    </row>
    <row r="72" spans="1:9" s="11" customFormat="1" ht="15">
      <c r="A72" s="39" t="s">
        <v>8</v>
      </c>
      <c r="B72" s="41" t="s">
        <v>33</v>
      </c>
      <c r="C72" s="39" t="s">
        <v>160</v>
      </c>
      <c r="D72" s="78">
        <f t="shared" si="2"/>
        <v>10.844827586206897</v>
      </c>
      <c r="E72" s="78">
        <f t="shared" si="2"/>
        <v>10.483870967741936</v>
      </c>
      <c r="F72" s="78">
        <f>F9/F44</f>
        <v>10.142857142857142</v>
      </c>
      <c r="G72" s="78">
        <f>G9/G44</f>
        <v>15.341463414634147</v>
      </c>
      <c r="H72" s="99">
        <f aca="true" t="shared" si="3" ref="H72:H107">F72/D72</f>
        <v>0.9352714058596411</v>
      </c>
      <c r="I72" s="100">
        <f aca="true" t="shared" si="4" ref="I72:I107">G72/F72</f>
        <v>1.5125386465132258</v>
      </c>
    </row>
    <row r="73" spans="1:9" s="11" customFormat="1" ht="15">
      <c r="A73" s="39" t="s">
        <v>9</v>
      </c>
      <c r="B73" s="41" t="s">
        <v>69</v>
      </c>
      <c r="C73" s="39" t="s">
        <v>104</v>
      </c>
      <c r="D73" s="78">
        <f>D12/D48</f>
        <v>17.283464566929133</v>
      </c>
      <c r="E73" s="78">
        <f>E12/E48</f>
        <v>16.6796875</v>
      </c>
      <c r="F73" s="78">
        <f>F12/F48</f>
        <v>18.51304347826087</v>
      </c>
      <c r="G73" s="78">
        <f>G12/G48</f>
        <v>21.47422680412371</v>
      </c>
      <c r="H73" s="99">
        <f t="shared" si="3"/>
        <v>1.0711419233435673</v>
      </c>
      <c r="I73" s="100">
        <f t="shared" si="4"/>
        <v>1.159951189513493</v>
      </c>
    </row>
    <row r="74" spans="1:9" s="11" customFormat="1" ht="15">
      <c r="A74" s="37">
        <v>2</v>
      </c>
      <c r="B74" s="38" t="s">
        <v>10</v>
      </c>
      <c r="C74" s="37" t="s">
        <v>102</v>
      </c>
      <c r="D74" s="101">
        <f>D15/D52</f>
        <v>19.067510548523206</v>
      </c>
      <c r="E74" s="101">
        <f>E15/E52</f>
        <v>18.57758620689655</v>
      </c>
      <c r="F74" s="101">
        <f>F15/F52</f>
        <v>18.938053097345133</v>
      </c>
      <c r="G74" s="101">
        <f>G15/G52</f>
        <v>18.475336322869953</v>
      </c>
      <c r="H74" s="97">
        <f t="shared" si="3"/>
        <v>0.9932105740364675</v>
      </c>
      <c r="I74" s="98">
        <f t="shared" si="4"/>
        <v>0.975566824525376</v>
      </c>
    </row>
    <row r="75" spans="1:9" s="11" customFormat="1" ht="15">
      <c r="A75" s="37">
        <v>3</v>
      </c>
      <c r="B75" s="44" t="s">
        <v>13</v>
      </c>
      <c r="C75" s="37" t="s">
        <v>102</v>
      </c>
      <c r="D75" s="101">
        <f>D18/D57</f>
        <v>31.65</v>
      </c>
      <c r="E75" s="101">
        <f>E18/E57</f>
        <v>32.5377358490566</v>
      </c>
      <c r="F75" s="101">
        <f>F18/F57</f>
        <v>33.04854368932039</v>
      </c>
      <c r="G75" s="101">
        <f>G18/G57</f>
        <v>33.53846153846154</v>
      </c>
      <c r="H75" s="97">
        <f t="shared" si="3"/>
        <v>1.0441877942913236</v>
      </c>
      <c r="I75" s="98">
        <f t="shared" si="4"/>
        <v>1.0148241887372322</v>
      </c>
    </row>
    <row r="76" spans="1:9" s="11" customFormat="1" ht="15">
      <c r="A76" s="37">
        <v>4</v>
      </c>
      <c r="B76" s="38" t="s">
        <v>6</v>
      </c>
      <c r="C76" s="37" t="s">
        <v>102</v>
      </c>
      <c r="D76" s="101">
        <f>D22/D62</f>
        <v>36.5</v>
      </c>
      <c r="E76" s="101">
        <f>E22/E62</f>
        <v>38.885714285714286</v>
      </c>
      <c r="F76" s="101">
        <f>F22/F62</f>
        <v>35.88235294117647</v>
      </c>
      <c r="G76" s="101">
        <f>G22/G62</f>
        <v>39.94285714285714</v>
      </c>
      <c r="H76" s="97">
        <f t="shared" si="3"/>
        <v>0.9830781627719581</v>
      </c>
      <c r="I76" s="98">
        <f t="shared" si="4"/>
        <v>1.113161592505855</v>
      </c>
    </row>
    <row r="77" spans="1:9" s="11" customFormat="1" ht="15">
      <c r="A77" s="37">
        <v>5</v>
      </c>
      <c r="B77" s="38" t="s">
        <v>113</v>
      </c>
      <c r="C77" s="37" t="s">
        <v>102</v>
      </c>
      <c r="D77" s="102">
        <f>D27/D68</f>
        <v>10</v>
      </c>
      <c r="E77" s="102">
        <f>E27/E68</f>
        <v>22.666666666666668</v>
      </c>
      <c r="F77" s="102">
        <f>F27/F68</f>
        <v>10</v>
      </c>
      <c r="G77" s="102">
        <f>G27/G68</f>
        <v>22.333333333333332</v>
      </c>
      <c r="H77" s="97">
        <f t="shared" si="3"/>
        <v>1</v>
      </c>
      <c r="I77" s="98">
        <f t="shared" si="4"/>
        <v>2.2333333333333334</v>
      </c>
    </row>
    <row r="78" spans="1:9" s="14" customFormat="1" ht="15">
      <c r="A78" s="37" t="s">
        <v>76</v>
      </c>
      <c r="B78" s="38" t="s">
        <v>77</v>
      </c>
      <c r="C78" s="37" t="s">
        <v>78</v>
      </c>
      <c r="D78" s="73">
        <f>D79+D83+D86+D93+D98+D104</f>
        <v>51</v>
      </c>
      <c r="E78" s="73">
        <f>E79+E83+E86+E93+E98+E104</f>
        <v>51</v>
      </c>
      <c r="F78" s="73">
        <f>F79+F83+F86+F93+F98+F104</f>
        <v>51</v>
      </c>
      <c r="G78" s="73">
        <f>G79+G83+G86+G93+G98+G104</f>
        <v>51</v>
      </c>
      <c r="H78" s="97">
        <f t="shared" si="3"/>
        <v>1</v>
      </c>
      <c r="I78" s="98">
        <f t="shared" si="4"/>
        <v>1</v>
      </c>
    </row>
    <row r="79" spans="1:9" s="14" customFormat="1" ht="15">
      <c r="A79" s="37">
        <v>1</v>
      </c>
      <c r="B79" s="38" t="s">
        <v>170</v>
      </c>
      <c r="C79" s="37" t="s">
        <v>161</v>
      </c>
      <c r="D79" s="73">
        <f>D80</f>
        <v>17</v>
      </c>
      <c r="E79" s="73">
        <f>E80</f>
        <v>17</v>
      </c>
      <c r="F79" s="73">
        <f>F80</f>
        <v>17</v>
      </c>
      <c r="G79" s="73">
        <f>G80</f>
        <v>17</v>
      </c>
      <c r="H79" s="97">
        <f t="shared" si="3"/>
        <v>1</v>
      </c>
      <c r="I79" s="98">
        <f t="shared" si="4"/>
        <v>1</v>
      </c>
    </row>
    <row r="80" spans="1:9" s="14" customFormat="1" ht="15">
      <c r="A80" s="39" t="s">
        <v>8</v>
      </c>
      <c r="B80" s="41" t="s">
        <v>70</v>
      </c>
      <c r="C80" s="39" t="s">
        <v>78</v>
      </c>
      <c r="D80" s="74">
        <v>17</v>
      </c>
      <c r="E80" s="74">
        <v>17</v>
      </c>
      <c r="F80" s="74">
        <v>17</v>
      </c>
      <c r="G80" s="74">
        <v>17</v>
      </c>
      <c r="H80" s="99">
        <f t="shared" si="3"/>
        <v>1</v>
      </c>
      <c r="I80" s="100">
        <f t="shared" si="4"/>
        <v>1</v>
      </c>
    </row>
    <row r="81" spans="1:9" s="14" customFormat="1" ht="15">
      <c r="A81" s="39" t="s">
        <v>9</v>
      </c>
      <c r="B81" s="41" t="s">
        <v>137</v>
      </c>
      <c r="C81" s="39" t="s">
        <v>78</v>
      </c>
      <c r="D81" s="73"/>
      <c r="E81" s="73"/>
      <c r="F81" s="73"/>
      <c r="G81" s="73"/>
      <c r="H81" s="97"/>
      <c r="I81" s="98"/>
    </row>
    <row r="82" spans="1:9" s="14" customFormat="1" ht="15">
      <c r="A82" s="39" t="s">
        <v>163</v>
      </c>
      <c r="B82" s="41" t="s">
        <v>165</v>
      </c>
      <c r="C82" s="39" t="s">
        <v>164</v>
      </c>
      <c r="D82" s="73"/>
      <c r="E82" s="73"/>
      <c r="F82" s="73"/>
      <c r="G82" s="73"/>
      <c r="H82" s="97"/>
      <c r="I82" s="98"/>
    </row>
    <row r="83" spans="1:9" s="14" customFormat="1" ht="15">
      <c r="A83" s="37">
        <v>2</v>
      </c>
      <c r="B83" s="38" t="s">
        <v>142</v>
      </c>
      <c r="C83" s="39" t="s">
        <v>78</v>
      </c>
      <c r="D83" s="73">
        <f>D84</f>
        <v>17</v>
      </c>
      <c r="E83" s="73">
        <f>E84</f>
        <v>17</v>
      </c>
      <c r="F83" s="73">
        <f>F84</f>
        <v>17</v>
      </c>
      <c r="G83" s="73">
        <f>G84</f>
        <v>17</v>
      </c>
      <c r="H83" s="97">
        <f t="shared" si="3"/>
        <v>1</v>
      </c>
      <c r="I83" s="98">
        <f t="shared" si="4"/>
        <v>1</v>
      </c>
    </row>
    <row r="84" spans="1:9" s="11" customFormat="1" ht="15">
      <c r="A84" s="39" t="s">
        <v>11</v>
      </c>
      <c r="B84" s="41" t="s">
        <v>70</v>
      </c>
      <c r="C84" s="39" t="s">
        <v>78</v>
      </c>
      <c r="D84" s="74">
        <v>17</v>
      </c>
      <c r="E84" s="74">
        <v>17</v>
      </c>
      <c r="F84" s="74">
        <v>17</v>
      </c>
      <c r="G84" s="74">
        <v>17</v>
      </c>
      <c r="H84" s="99">
        <f t="shared" si="3"/>
        <v>1</v>
      </c>
      <c r="I84" s="100">
        <f t="shared" si="4"/>
        <v>1</v>
      </c>
    </row>
    <row r="85" spans="1:9" s="14" customFormat="1" ht="15">
      <c r="A85" s="39" t="s">
        <v>12</v>
      </c>
      <c r="B85" s="41" t="s">
        <v>137</v>
      </c>
      <c r="C85" s="39" t="s">
        <v>78</v>
      </c>
      <c r="D85" s="73"/>
      <c r="E85" s="73"/>
      <c r="F85" s="73"/>
      <c r="G85" s="73"/>
      <c r="H85" s="97"/>
      <c r="I85" s="98"/>
    </row>
    <row r="86" spans="1:9" s="14" customFormat="1" ht="15">
      <c r="A86" s="37">
        <v>3</v>
      </c>
      <c r="B86" s="38" t="s">
        <v>143</v>
      </c>
      <c r="C86" s="37" t="s">
        <v>78</v>
      </c>
      <c r="D86" s="73">
        <f>D87</f>
        <v>14</v>
      </c>
      <c r="E86" s="73">
        <f>E87</f>
        <v>14</v>
      </c>
      <c r="F86" s="73">
        <f>F87</f>
        <v>14</v>
      </c>
      <c r="G86" s="73">
        <f>G87</f>
        <v>14</v>
      </c>
      <c r="H86" s="97">
        <f t="shared" si="3"/>
        <v>1</v>
      </c>
      <c r="I86" s="98">
        <f t="shared" si="4"/>
        <v>1</v>
      </c>
    </row>
    <row r="87" spans="1:9" s="11" customFormat="1" ht="15">
      <c r="A87" s="39" t="s">
        <v>14</v>
      </c>
      <c r="B87" s="41" t="s">
        <v>90</v>
      </c>
      <c r="C87" s="39" t="s">
        <v>78</v>
      </c>
      <c r="D87" s="74">
        <v>14</v>
      </c>
      <c r="E87" s="74">
        <v>14</v>
      </c>
      <c r="F87" s="74">
        <v>14</v>
      </c>
      <c r="G87" s="74">
        <v>14</v>
      </c>
      <c r="H87" s="99">
        <f t="shared" si="3"/>
        <v>1</v>
      </c>
      <c r="I87" s="100">
        <f t="shared" si="4"/>
        <v>1</v>
      </c>
    </row>
    <row r="88" spans="1:9" s="14" customFormat="1" ht="15">
      <c r="A88" s="39"/>
      <c r="B88" s="40" t="s">
        <v>119</v>
      </c>
      <c r="C88" s="39" t="s">
        <v>78</v>
      </c>
      <c r="D88" s="74">
        <v>1</v>
      </c>
      <c r="E88" s="74">
        <v>1</v>
      </c>
      <c r="F88" s="74">
        <v>1</v>
      </c>
      <c r="G88" s="74">
        <v>1</v>
      </c>
      <c r="H88" s="99">
        <f t="shared" si="3"/>
        <v>1</v>
      </c>
      <c r="I88" s="100">
        <f t="shared" si="4"/>
        <v>1</v>
      </c>
    </row>
    <row r="89" spans="1:9" s="14" customFormat="1" ht="15">
      <c r="A89" s="39" t="s">
        <v>15</v>
      </c>
      <c r="B89" s="41" t="s">
        <v>92</v>
      </c>
      <c r="C89" s="39" t="s">
        <v>78</v>
      </c>
      <c r="D89" s="73"/>
      <c r="E89" s="73"/>
      <c r="F89" s="73"/>
      <c r="G89" s="73"/>
      <c r="H89" s="97"/>
      <c r="I89" s="98"/>
    </row>
    <row r="90" spans="1:9" s="14" customFormat="1" ht="15">
      <c r="A90" s="37">
        <v>4</v>
      </c>
      <c r="B90" s="44" t="s">
        <v>144</v>
      </c>
      <c r="C90" s="37" t="s">
        <v>78</v>
      </c>
      <c r="D90" s="73"/>
      <c r="E90" s="73"/>
      <c r="F90" s="73"/>
      <c r="G90" s="73"/>
      <c r="H90" s="97"/>
      <c r="I90" s="98"/>
    </row>
    <row r="91" spans="1:9" s="14" customFormat="1" ht="15">
      <c r="A91" s="39" t="s">
        <v>105</v>
      </c>
      <c r="B91" s="41" t="s">
        <v>70</v>
      </c>
      <c r="C91" s="39" t="s">
        <v>78</v>
      </c>
      <c r="D91" s="73"/>
      <c r="E91" s="73"/>
      <c r="F91" s="73"/>
      <c r="G91" s="73"/>
      <c r="H91" s="97"/>
      <c r="I91" s="98"/>
    </row>
    <row r="92" spans="1:9" s="14" customFormat="1" ht="15">
      <c r="A92" s="39" t="s">
        <v>107</v>
      </c>
      <c r="B92" s="41" t="s">
        <v>137</v>
      </c>
      <c r="C92" s="39" t="s">
        <v>78</v>
      </c>
      <c r="D92" s="73"/>
      <c r="E92" s="73"/>
      <c r="F92" s="73"/>
      <c r="G92" s="73"/>
      <c r="H92" s="97"/>
      <c r="I92" s="98"/>
    </row>
    <row r="93" spans="1:9" s="14" customFormat="1" ht="15">
      <c r="A93" s="37">
        <v>4</v>
      </c>
      <c r="B93" s="38" t="s">
        <v>138</v>
      </c>
      <c r="C93" s="37" t="s">
        <v>78</v>
      </c>
      <c r="D93" s="73">
        <f>D94</f>
        <v>1</v>
      </c>
      <c r="E93" s="73">
        <f>E94</f>
        <v>1</v>
      </c>
      <c r="F93" s="73">
        <f>F94</f>
        <v>1</v>
      </c>
      <c r="G93" s="73">
        <f>G94</f>
        <v>1</v>
      </c>
      <c r="H93" s="97">
        <f t="shared" si="3"/>
        <v>1</v>
      </c>
      <c r="I93" s="98">
        <f t="shared" si="4"/>
        <v>1</v>
      </c>
    </row>
    <row r="94" spans="1:9" s="11" customFormat="1" ht="15">
      <c r="A94" s="39" t="s">
        <v>105</v>
      </c>
      <c r="B94" s="40" t="s">
        <v>139</v>
      </c>
      <c r="C94" s="39" t="s">
        <v>78</v>
      </c>
      <c r="D94" s="74">
        <v>1</v>
      </c>
      <c r="E94" s="74">
        <v>1</v>
      </c>
      <c r="F94" s="74">
        <v>1</v>
      </c>
      <c r="G94" s="74">
        <v>1</v>
      </c>
      <c r="H94" s="99">
        <f t="shared" si="3"/>
        <v>1</v>
      </c>
      <c r="I94" s="100">
        <f t="shared" si="4"/>
        <v>1</v>
      </c>
    </row>
    <row r="95" spans="1:9" s="11" customFormat="1" ht="15">
      <c r="A95" s="39"/>
      <c r="B95" s="40" t="s">
        <v>120</v>
      </c>
      <c r="C95" s="39" t="s">
        <v>78</v>
      </c>
      <c r="D95" s="74"/>
      <c r="E95" s="74"/>
      <c r="F95" s="74"/>
      <c r="G95" s="74"/>
      <c r="H95" s="97"/>
      <c r="I95" s="98"/>
    </row>
    <row r="96" spans="1:9" s="11" customFormat="1" ht="15">
      <c r="A96" s="39"/>
      <c r="B96" s="40" t="s">
        <v>121</v>
      </c>
      <c r="C96" s="39" t="s">
        <v>78</v>
      </c>
      <c r="D96" s="74"/>
      <c r="E96" s="74"/>
      <c r="F96" s="74"/>
      <c r="G96" s="74"/>
      <c r="H96" s="97"/>
      <c r="I96" s="98"/>
    </row>
    <row r="97" spans="1:9" s="11" customFormat="1" ht="15">
      <c r="A97" s="39" t="s">
        <v>107</v>
      </c>
      <c r="B97" s="40" t="s">
        <v>137</v>
      </c>
      <c r="C97" s="39" t="s">
        <v>78</v>
      </c>
      <c r="D97" s="74"/>
      <c r="E97" s="74"/>
      <c r="F97" s="74"/>
      <c r="G97" s="74"/>
      <c r="H97" s="97"/>
      <c r="I97" s="98"/>
    </row>
    <row r="98" spans="1:9" s="14" customFormat="1" ht="15">
      <c r="A98" s="37">
        <v>5</v>
      </c>
      <c r="B98" s="38" t="s">
        <v>136</v>
      </c>
      <c r="C98" s="37" t="s">
        <v>78</v>
      </c>
      <c r="D98" s="73">
        <f>D99</f>
        <v>1</v>
      </c>
      <c r="E98" s="73">
        <f>E99</f>
        <v>1</v>
      </c>
      <c r="F98" s="73">
        <f>F99</f>
        <v>1</v>
      </c>
      <c r="G98" s="73">
        <f>G99</f>
        <v>1</v>
      </c>
      <c r="H98" s="97">
        <f t="shared" si="3"/>
        <v>1</v>
      </c>
      <c r="I98" s="98">
        <f t="shared" si="4"/>
        <v>1</v>
      </c>
    </row>
    <row r="99" spans="1:9" s="11" customFormat="1" ht="15">
      <c r="A99" s="39" t="s">
        <v>123</v>
      </c>
      <c r="B99" s="41" t="s">
        <v>70</v>
      </c>
      <c r="C99" s="39" t="s">
        <v>78</v>
      </c>
      <c r="D99" s="74">
        <v>1</v>
      </c>
      <c r="E99" s="74">
        <v>1</v>
      </c>
      <c r="F99" s="74">
        <v>1</v>
      </c>
      <c r="G99" s="74">
        <v>1</v>
      </c>
      <c r="H99" s="99">
        <f t="shared" si="3"/>
        <v>1</v>
      </c>
      <c r="I99" s="100">
        <f t="shared" si="4"/>
        <v>1</v>
      </c>
    </row>
    <row r="100" spans="1:9" s="11" customFormat="1" ht="15">
      <c r="A100" s="39" t="s">
        <v>75</v>
      </c>
      <c r="B100" s="41" t="s">
        <v>137</v>
      </c>
      <c r="C100" s="39" t="s">
        <v>78</v>
      </c>
      <c r="D100" s="74"/>
      <c r="E100" s="74"/>
      <c r="F100" s="74"/>
      <c r="G100" s="74"/>
      <c r="H100" s="97"/>
      <c r="I100" s="98"/>
    </row>
    <row r="101" spans="1:9" s="14" customFormat="1" ht="15">
      <c r="A101" s="37">
        <v>6</v>
      </c>
      <c r="B101" s="38" t="s">
        <v>135</v>
      </c>
      <c r="C101" s="37" t="s">
        <v>78</v>
      </c>
      <c r="D101" s="73"/>
      <c r="E101" s="73"/>
      <c r="F101" s="73"/>
      <c r="G101" s="73"/>
      <c r="H101" s="97"/>
      <c r="I101" s="98"/>
    </row>
    <row r="102" spans="1:9" s="14" customFormat="1" ht="15">
      <c r="A102" s="39" t="s">
        <v>140</v>
      </c>
      <c r="B102" s="41" t="s">
        <v>70</v>
      </c>
      <c r="C102" s="39" t="s">
        <v>78</v>
      </c>
      <c r="D102" s="73"/>
      <c r="E102" s="73"/>
      <c r="F102" s="73"/>
      <c r="G102" s="73"/>
      <c r="H102" s="97"/>
      <c r="I102" s="98"/>
    </row>
    <row r="103" spans="1:9" s="14" customFormat="1" ht="15">
      <c r="A103" s="39" t="s">
        <v>141</v>
      </c>
      <c r="B103" s="41" t="s">
        <v>137</v>
      </c>
      <c r="C103" s="39" t="s">
        <v>78</v>
      </c>
      <c r="D103" s="73"/>
      <c r="E103" s="73"/>
      <c r="F103" s="73"/>
      <c r="G103" s="73"/>
      <c r="H103" s="97"/>
      <c r="I103" s="98"/>
    </row>
    <row r="104" spans="1:9" s="14" customFormat="1" ht="15">
      <c r="A104" s="37">
        <v>7</v>
      </c>
      <c r="B104" s="38" t="s">
        <v>122</v>
      </c>
      <c r="C104" s="37" t="s">
        <v>30</v>
      </c>
      <c r="D104" s="73">
        <v>1</v>
      </c>
      <c r="E104" s="73">
        <v>1</v>
      </c>
      <c r="F104" s="73">
        <v>1</v>
      </c>
      <c r="G104" s="73">
        <v>1</v>
      </c>
      <c r="H104" s="97">
        <f t="shared" si="3"/>
        <v>1</v>
      </c>
      <c r="I104" s="98">
        <f t="shared" si="4"/>
        <v>1</v>
      </c>
    </row>
    <row r="105" spans="1:9" s="14" customFormat="1" ht="15">
      <c r="A105" s="37">
        <v>8</v>
      </c>
      <c r="B105" s="38" t="s">
        <v>125</v>
      </c>
      <c r="C105" s="37" t="s">
        <v>30</v>
      </c>
      <c r="D105" s="73"/>
      <c r="E105" s="73"/>
      <c r="F105" s="73"/>
      <c r="G105" s="73"/>
      <c r="H105" s="97"/>
      <c r="I105" s="98"/>
    </row>
    <row r="106" spans="1:9" s="14" customFormat="1" ht="15">
      <c r="A106" s="37" t="s">
        <v>124</v>
      </c>
      <c r="B106" s="38" t="s">
        <v>127</v>
      </c>
      <c r="C106" s="37"/>
      <c r="D106" s="73"/>
      <c r="E106" s="73"/>
      <c r="F106" s="73"/>
      <c r="G106" s="73"/>
      <c r="H106" s="97"/>
      <c r="I106" s="98"/>
    </row>
    <row r="107" spans="1:9" s="11" customFormat="1" ht="15">
      <c r="A107" s="39"/>
      <c r="B107" s="40" t="s">
        <v>128</v>
      </c>
      <c r="C107" s="39" t="s">
        <v>78</v>
      </c>
      <c r="D107" s="74">
        <v>2</v>
      </c>
      <c r="E107" s="74">
        <v>2</v>
      </c>
      <c r="F107" s="74">
        <v>2</v>
      </c>
      <c r="G107" s="74">
        <v>2</v>
      </c>
      <c r="H107" s="99">
        <f t="shared" si="3"/>
        <v>1</v>
      </c>
      <c r="I107" s="100">
        <f t="shared" si="4"/>
        <v>1</v>
      </c>
    </row>
    <row r="108" spans="1:9" s="11" customFormat="1" ht="15">
      <c r="A108" s="39"/>
      <c r="B108" s="40" t="s">
        <v>129</v>
      </c>
      <c r="C108" s="39" t="s">
        <v>78</v>
      </c>
      <c r="D108" s="74"/>
      <c r="E108" s="74"/>
      <c r="F108" s="74"/>
      <c r="G108" s="74"/>
      <c r="H108" s="97"/>
      <c r="I108" s="98"/>
    </row>
    <row r="109" spans="1:9" s="11" customFormat="1" ht="15">
      <c r="A109" s="39"/>
      <c r="B109" s="40" t="s">
        <v>130</v>
      </c>
      <c r="C109" s="39" t="s">
        <v>78</v>
      </c>
      <c r="D109" s="74"/>
      <c r="E109" s="74"/>
      <c r="F109" s="74"/>
      <c r="G109" s="74"/>
      <c r="H109" s="97"/>
      <c r="I109" s="98"/>
    </row>
  </sheetData>
  <sheetProtection/>
  <mergeCells count="10">
    <mergeCell ref="A1:B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.35" right="0.1968503937007874" top="0.4330708661417323" bottom="0.5118110236220472" header="0.35433070866141736" footer="0.5118110236220472"/>
  <pageSetup horizontalDpi="300" verticalDpi="3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"/>
  <sheetViews>
    <sheetView zoomScale="85" zoomScaleNormal="85" zoomScalePageLayoutView="0" workbookViewId="0" topLeftCell="A1">
      <selection activeCell="A2" sqref="A2:P2"/>
    </sheetView>
  </sheetViews>
  <sheetFormatPr defaultColWidth="9.00390625" defaultRowHeight="15.75"/>
  <cols>
    <col min="1" max="1" width="5.00390625" style="21" customWidth="1"/>
    <col min="2" max="2" width="27.00390625" style="21" customWidth="1"/>
    <col min="3" max="3" width="8.375" style="59" customWidth="1"/>
    <col min="4" max="4" width="8.25390625" style="59" customWidth="1"/>
    <col min="5" max="5" width="8.375" style="59" customWidth="1"/>
    <col min="6" max="6" width="8.25390625" style="59" customWidth="1"/>
    <col min="7" max="8" width="8.00390625" style="59" customWidth="1"/>
    <col min="9" max="9" width="8.375" style="59" customWidth="1"/>
    <col min="10" max="10" width="7.875" style="59" customWidth="1"/>
    <col min="11" max="11" width="7.625" style="59" customWidth="1"/>
    <col min="12" max="12" width="8.50390625" style="59" customWidth="1"/>
    <col min="13" max="13" width="8.375" style="59" customWidth="1"/>
    <col min="14" max="14" width="8.50390625" style="59" customWidth="1"/>
    <col min="15" max="15" width="8.125" style="59" customWidth="1"/>
    <col min="16" max="16" width="9.75390625" style="59" customWidth="1"/>
    <col min="17" max="16384" width="9.00390625" style="6" customWidth="1"/>
  </cols>
  <sheetData>
    <row r="1" spans="1:2" ht="44.25" customHeight="1">
      <c r="A1" s="187" t="s">
        <v>231</v>
      </c>
      <c r="B1" s="187"/>
    </row>
    <row r="2" spans="1:16" ht="56.25" customHeight="1">
      <c r="A2" s="226" t="s">
        <v>315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ht="1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O3" s="228"/>
      <c r="P3" s="228"/>
    </row>
    <row r="4" spans="1:16" ht="15.75" customHeight="1">
      <c r="A4" s="238" t="s">
        <v>30</v>
      </c>
      <c r="B4" s="237" t="s">
        <v>0</v>
      </c>
      <c r="C4" s="237" t="s">
        <v>1</v>
      </c>
      <c r="D4" s="237"/>
      <c r="E4" s="237" t="s">
        <v>5</v>
      </c>
      <c r="F4" s="237"/>
      <c r="G4" s="237"/>
      <c r="H4" s="237"/>
      <c r="I4" s="237"/>
      <c r="J4" s="237"/>
      <c r="K4" s="237"/>
      <c r="L4" s="237"/>
      <c r="M4" s="237" t="s">
        <v>21</v>
      </c>
      <c r="N4" s="237"/>
      <c r="O4" s="237" t="s">
        <v>22</v>
      </c>
      <c r="P4" s="237" t="s">
        <v>54</v>
      </c>
    </row>
    <row r="5" spans="1:16" ht="17.25">
      <c r="A5" s="238"/>
      <c r="B5" s="237"/>
      <c r="C5" s="237"/>
      <c r="D5" s="237"/>
      <c r="E5" s="237" t="s">
        <v>55</v>
      </c>
      <c r="F5" s="237"/>
      <c r="G5" s="237" t="s">
        <v>56</v>
      </c>
      <c r="H5" s="237"/>
      <c r="I5" s="237" t="s">
        <v>57</v>
      </c>
      <c r="J5" s="237"/>
      <c r="K5" s="237" t="s">
        <v>58</v>
      </c>
      <c r="L5" s="237"/>
      <c r="M5" s="237"/>
      <c r="N5" s="237"/>
      <c r="O5" s="237"/>
      <c r="P5" s="237"/>
    </row>
    <row r="6" spans="1:16" ht="57" customHeight="1">
      <c r="A6" s="238"/>
      <c r="B6" s="237"/>
      <c r="C6" s="145" t="s">
        <v>4</v>
      </c>
      <c r="D6" s="145" t="s">
        <v>29</v>
      </c>
      <c r="E6" s="145" t="s">
        <v>4</v>
      </c>
      <c r="F6" s="145" t="s">
        <v>29</v>
      </c>
      <c r="G6" s="145" t="s">
        <v>4</v>
      </c>
      <c r="H6" s="145" t="s">
        <v>29</v>
      </c>
      <c r="I6" s="145" t="s">
        <v>4</v>
      </c>
      <c r="J6" s="145" t="s">
        <v>29</v>
      </c>
      <c r="K6" s="145" t="s">
        <v>4</v>
      </c>
      <c r="L6" s="145" t="s">
        <v>29</v>
      </c>
      <c r="M6" s="145" t="s">
        <v>4</v>
      </c>
      <c r="N6" s="145" t="s">
        <v>29</v>
      </c>
      <c r="O6" s="237"/>
      <c r="P6" s="237"/>
    </row>
    <row r="7" spans="1:16" s="21" customFormat="1" ht="87" customHeight="1">
      <c r="A7" s="63"/>
      <c r="B7" s="145"/>
      <c r="C7" s="156" t="s">
        <v>95</v>
      </c>
      <c r="D7" s="156" t="s">
        <v>96</v>
      </c>
      <c r="E7" s="146">
        <v>3</v>
      </c>
      <c r="F7" s="146">
        <v>4</v>
      </c>
      <c r="G7" s="146">
        <v>5</v>
      </c>
      <c r="H7" s="146">
        <v>6</v>
      </c>
      <c r="I7" s="146">
        <v>7</v>
      </c>
      <c r="J7" s="146">
        <v>8</v>
      </c>
      <c r="K7" s="146">
        <v>9</v>
      </c>
      <c r="L7" s="146">
        <v>10</v>
      </c>
      <c r="M7" s="145"/>
      <c r="N7" s="145"/>
      <c r="O7" s="145"/>
      <c r="P7" s="115"/>
    </row>
    <row r="8" spans="1:16" ht="30" customHeight="1">
      <c r="A8" s="235" t="s">
        <v>151</v>
      </c>
      <c r="B8" s="236"/>
      <c r="C8" s="63">
        <f>SUM(C9:C13)</f>
        <v>32</v>
      </c>
      <c r="D8" s="63">
        <f aca="true" t="shared" si="0" ref="D8:P8">SUM(D9:D13)</f>
        <v>1061</v>
      </c>
      <c r="E8" s="63">
        <f t="shared" si="0"/>
        <v>8</v>
      </c>
      <c r="F8" s="63">
        <f t="shared" si="0"/>
        <v>301</v>
      </c>
      <c r="G8" s="63">
        <f t="shared" si="0"/>
        <v>8</v>
      </c>
      <c r="H8" s="63">
        <f t="shared" si="0"/>
        <v>256</v>
      </c>
      <c r="I8" s="63">
        <f t="shared" si="0"/>
        <v>9</v>
      </c>
      <c r="J8" s="63">
        <f t="shared" si="0"/>
        <v>259</v>
      </c>
      <c r="K8" s="63">
        <f t="shared" si="0"/>
        <v>7</v>
      </c>
      <c r="L8" s="63">
        <f t="shared" si="0"/>
        <v>245</v>
      </c>
      <c r="M8" s="63">
        <f t="shared" si="0"/>
        <v>26</v>
      </c>
      <c r="N8" s="63">
        <f t="shared" si="0"/>
        <v>881</v>
      </c>
      <c r="O8" s="63">
        <f t="shared" si="0"/>
        <v>1036</v>
      </c>
      <c r="P8" s="63">
        <f t="shared" si="0"/>
        <v>301</v>
      </c>
    </row>
    <row r="9" spans="1:16" ht="30" customHeight="1">
      <c r="A9" s="31">
        <v>1</v>
      </c>
      <c r="B9" s="61" t="s">
        <v>252</v>
      </c>
      <c r="C9" s="69">
        <f aca="true" t="shared" si="1" ref="C9:D13">E9+G9+I9+K9</f>
        <v>6</v>
      </c>
      <c r="D9" s="69">
        <f t="shared" si="1"/>
        <v>186</v>
      </c>
      <c r="E9" s="31">
        <v>2</v>
      </c>
      <c r="F9" s="31">
        <v>49</v>
      </c>
      <c r="G9" s="31">
        <v>1</v>
      </c>
      <c r="H9" s="31">
        <v>42</v>
      </c>
      <c r="I9" s="31">
        <v>2</v>
      </c>
      <c r="J9" s="31">
        <v>53</v>
      </c>
      <c r="K9" s="31">
        <v>1</v>
      </c>
      <c r="L9" s="31">
        <v>42</v>
      </c>
      <c r="M9" s="31">
        <v>6</v>
      </c>
      <c r="N9" s="31">
        <v>186</v>
      </c>
      <c r="O9" s="31">
        <v>184</v>
      </c>
      <c r="P9" s="31">
        <v>49</v>
      </c>
    </row>
    <row r="10" spans="1:16" ht="30" customHeight="1">
      <c r="A10" s="31">
        <v>2</v>
      </c>
      <c r="B10" s="61" t="s">
        <v>255</v>
      </c>
      <c r="C10" s="69">
        <f t="shared" si="1"/>
        <v>8</v>
      </c>
      <c r="D10" s="69">
        <f t="shared" si="1"/>
        <v>300</v>
      </c>
      <c r="E10" s="31">
        <v>2</v>
      </c>
      <c r="F10" s="31">
        <v>90</v>
      </c>
      <c r="G10" s="31">
        <v>2</v>
      </c>
      <c r="H10" s="31">
        <v>69</v>
      </c>
      <c r="I10" s="31">
        <v>2</v>
      </c>
      <c r="J10" s="31">
        <v>69</v>
      </c>
      <c r="K10" s="31">
        <v>2</v>
      </c>
      <c r="L10" s="31">
        <v>72</v>
      </c>
      <c r="M10" s="31">
        <v>8</v>
      </c>
      <c r="N10" s="31">
        <v>300</v>
      </c>
      <c r="O10" s="31">
        <v>291</v>
      </c>
      <c r="P10" s="31">
        <v>90</v>
      </c>
    </row>
    <row r="11" spans="1:16" ht="30" customHeight="1">
      <c r="A11" s="31">
        <v>3</v>
      </c>
      <c r="B11" s="61" t="s">
        <v>256</v>
      </c>
      <c r="C11" s="69">
        <f t="shared" si="1"/>
        <v>5</v>
      </c>
      <c r="D11" s="69">
        <f t="shared" si="1"/>
        <v>164</v>
      </c>
      <c r="E11" s="31">
        <v>1</v>
      </c>
      <c r="F11" s="31">
        <v>42</v>
      </c>
      <c r="G11" s="31">
        <v>1</v>
      </c>
      <c r="H11" s="31">
        <v>39</v>
      </c>
      <c r="I11" s="31">
        <v>1</v>
      </c>
      <c r="J11" s="31">
        <v>37</v>
      </c>
      <c r="K11" s="31">
        <v>2</v>
      </c>
      <c r="L11" s="31">
        <v>46</v>
      </c>
      <c r="M11" s="31">
        <v>5</v>
      </c>
      <c r="N11" s="31">
        <v>164</v>
      </c>
      <c r="O11" s="31">
        <v>160</v>
      </c>
      <c r="P11" s="31">
        <v>42</v>
      </c>
    </row>
    <row r="12" spans="1:16" ht="30" customHeight="1">
      <c r="A12" s="31">
        <v>4</v>
      </c>
      <c r="B12" s="61" t="s">
        <v>257</v>
      </c>
      <c r="C12" s="69">
        <f t="shared" si="1"/>
        <v>7</v>
      </c>
      <c r="D12" s="69">
        <f t="shared" si="1"/>
        <v>231</v>
      </c>
      <c r="E12" s="31">
        <v>2</v>
      </c>
      <c r="F12" s="31">
        <v>75</v>
      </c>
      <c r="G12" s="31">
        <v>2</v>
      </c>
      <c r="H12" s="31">
        <v>57</v>
      </c>
      <c r="I12" s="31">
        <v>2</v>
      </c>
      <c r="J12" s="31">
        <v>57</v>
      </c>
      <c r="K12" s="31">
        <v>1</v>
      </c>
      <c r="L12" s="31">
        <v>42</v>
      </c>
      <c r="M12" s="31">
        <v>7</v>
      </c>
      <c r="N12" s="31">
        <v>231</v>
      </c>
      <c r="O12" s="31">
        <v>227</v>
      </c>
      <c r="P12" s="31">
        <v>75</v>
      </c>
    </row>
    <row r="13" spans="1:16" ht="30" customHeight="1">
      <c r="A13" s="31">
        <v>5</v>
      </c>
      <c r="B13" s="61" t="s">
        <v>259</v>
      </c>
      <c r="C13" s="69">
        <f t="shared" si="1"/>
        <v>6</v>
      </c>
      <c r="D13" s="69">
        <f t="shared" si="1"/>
        <v>180</v>
      </c>
      <c r="E13" s="69">
        <v>1</v>
      </c>
      <c r="F13" s="69">
        <v>45</v>
      </c>
      <c r="G13" s="69">
        <v>2</v>
      </c>
      <c r="H13" s="69">
        <v>49</v>
      </c>
      <c r="I13" s="69">
        <v>2</v>
      </c>
      <c r="J13" s="69">
        <v>43</v>
      </c>
      <c r="K13" s="69">
        <v>1</v>
      </c>
      <c r="L13" s="69">
        <v>43</v>
      </c>
      <c r="M13" s="69"/>
      <c r="N13" s="69"/>
      <c r="O13" s="69">
        <v>174</v>
      </c>
      <c r="P13" s="69">
        <v>45</v>
      </c>
    </row>
    <row r="15" spans="1:16" ht="18">
      <c r="A15" s="157"/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</row>
  </sheetData>
  <sheetProtection/>
  <mergeCells count="16">
    <mergeCell ref="A1:B1"/>
    <mergeCell ref="A8:B8"/>
    <mergeCell ref="A2:P2"/>
    <mergeCell ref="A3:M3"/>
    <mergeCell ref="O3:P3"/>
    <mergeCell ref="A4:A6"/>
    <mergeCell ref="B4:B6"/>
    <mergeCell ref="C4:D5"/>
    <mergeCell ref="E4:L4"/>
    <mergeCell ref="M4:N5"/>
    <mergeCell ref="O4:O6"/>
    <mergeCell ref="P4:P6"/>
    <mergeCell ref="E5:F5"/>
    <mergeCell ref="G5:H5"/>
    <mergeCell ref="I5:J5"/>
    <mergeCell ref="K5:L5"/>
  </mergeCells>
  <printOptions horizontalCentered="1"/>
  <pageMargins left="0.24" right="0.16" top="0.74" bottom="0.75" header="0.3" footer="0.3"/>
  <pageSetup horizontalDpi="300" verticalDpi="3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="85" zoomScaleNormal="85" zoomScalePageLayoutView="0" workbookViewId="0" topLeftCell="A1">
      <selection activeCell="A2" sqref="A2:Q2"/>
    </sheetView>
  </sheetViews>
  <sheetFormatPr defaultColWidth="9.00390625" defaultRowHeight="15.75"/>
  <cols>
    <col min="1" max="1" width="5.00390625" style="21" customWidth="1"/>
    <col min="2" max="2" width="26.875" style="21" customWidth="1"/>
    <col min="3" max="3" width="8.625" style="59" customWidth="1"/>
    <col min="4" max="4" width="8.875" style="59" customWidth="1"/>
    <col min="5" max="5" width="8.625" style="59" customWidth="1"/>
    <col min="6" max="6" width="8.75390625" style="59" customWidth="1"/>
    <col min="7" max="7" width="8.125" style="59" customWidth="1"/>
    <col min="8" max="8" width="8.875" style="59" customWidth="1"/>
    <col min="9" max="9" width="7.75390625" style="59" customWidth="1"/>
    <col min="10" max="10" width="8.375" style="59" customWidth="1"/>
    <col min="11" max="11" width="8.00390625" style="59" customWidth="1"/>
    <col min="12" max="12" width="8.50390625" style="59" customWidth="1"/>
    <col min="13" max="13" width="7.50390625" style="59" customWidth="1"/>
    <col min="14" max="14" width="8.25390625" style="59" customWidth="1"/>
    <col min="15" max="15" width="8.00390625" style="59" customWidth="1"/>
    <col min="16" max="16" width="9.125" style="59" customWidth="1"/>
    <col min="17" max="17" width="7.50390625" style="3" customWidth="1"/>
    <col min="18" max="16384" width="9.00390625" style="6" customWidth="1"/>
  </cols>
  <sheetData>
    <row r="1" spans="1:2" ht="40.5" customHeight="1">
      <c r="A1" s="187" t="s">
        <v>231</v>
      </c>
      <c r="B1" s="187"/>
    </row>
    <row r="2" spans="1:17" ht="60" customHeight="1">
      <c r="A2" s="230" t="s">
        <v>316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16" ht="1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6" ht="18.75" customHeight="1">
      <c r="A4" s="238" t="s">
        <v>30</v>
      </c>
      <c r="B4" s="237" t="s">
        <v>0</v>
      </c>
      <c r="C4" s="237" t="s">
        <v>1</v>
      </c>
      <c r="D4" s="237"/>
      <c r="E4" s="237" t="s">
        <v>5</v>
      </c>
      <c r="F4" s="237"/>
      <c r="G4" s="237"/>
      <c r="H4" s="237"/>
      <c r="I4" s="237"/>
      <c r="J4" s="237"/>
      <c r="K4" s="237"/>
      <c r="L4" s="237"/>
      <c r="M4" s="237" t="s">
        <v>21</v>
      </c>
      <c r="N4" s="237"/>
      <c r="O4" s="237" t="s">
        <v>22</v>
      </c>
      <c r="P4" s="237" t="s">
        <v>54</v>
      </c>
    </row>
    <row r="5" spans="1:16" ht="17.25">
      <c r="A5" s="238"/>
      <c r="B5" s="237"/>
      <c r="C5" s="237"/>
      <c r="D5" s="237"/>
      <c r="E5" s="237" t="s">
        <v>55</v>
      </c>
      <c r="F5" s="237"/>
      <c r="G5" s="237" t="s">
        <v>56</v>
      </c>
      <c r="H5" s="237"/>
      <c r="I5" s="237" t="s">
        <v>57</v>
      </c>
      <c r="J5" s="237"/>
      <c r="K5" s="237" t="s">
        <v>58</v>
      </c>
      <c r="L5" s="237"/>
      <c r="M5" s="237"/>
      <c r="N5" s="237"/>
      <c r="O5" s="237"/>
      <c r="P5" s="237"/>
    </row>
    <row r="6" spans="1:16" ht="56.25" customHeight="1">
      <c r="A6" s="238"/>
      <c r="B6" s="237"/>
      <c r="C6" s="145" t="s">
        <v>4</v>
      </c>
      <c r="D6" s="145" t="s">
        <v>29</v>
      </c>
      <c r="E6" s="145" t="s">
        <v>4</v>
      </c>
      <c r="F6" s="145" t="s">
        <v>29</v>
      </c>
      <c r="G6" s="145" t="s">
        <v>4</v>
      </c>
      <c r="H6" s="145" t="s">
        <v>29</v>
      </c>
      <c r="I6" s="145" t="s">
        <v>4</v>
      </c>
      <c r="J6" s="145" t="s">
        <v>29</v>
      </c>
      <c r="K6" s="145" t="s">
        <v>4</v>
      </c>
      <c r="L6" s="145" t="s">
        <v>29</v>
      </c>
      <c r="M6" s="145" t="s">
        <v>4</v>
      </c>
      <c r="N6" s="145" t="s">
        <v>29</v>
      </c>
      <c r="O6" s="237"/>
      <c r="P6" s="237"/>
    </row>
    <row r="7" spans="1:16" ht="93.75" customHeight="1">
      <c r="A7" s="63"/>
      <c r="B7" s="145"/>
      <c r="C7" s="156" t="s">
        <v>95</v>
      </c>
      <c r="D7" s="156" t="s">
        <v>96</v>
      </c>
      <c r="E7" s="146">
        <v>3</v>
      </c>
      <c r="F7" s="146">
        <v>4</v>
      </c>
      <c r="G7" s="146">
        <v>5</v>
      </c>
      <c r="H7" s="146">
        <v>6</v>
      </c>
      <c r="I7" s="146">
        <v>7</v>
      </c>
      <c r="J7" s="146">
        <v>8</v>
      </c>
      <c r="K7" s="146">
        <v>9</v>
      </c>
      <c r="L7" s="146">
        <v>10</v>
      </c>
      <c r="M7" s="145"/>
      <c r="N7" s="145"/>
      <c r="O7" s="145"/>
      <c r="P7" s="115"/>
    </row>
    <row r="8" spans="1:16" ht="30" customHeight="1">
      <c r="A8" s="235" t="s">
        <v>151</v>
      </c>
      <c r="B8" s="236"/>
      <c r="C8" s="63">
        <f>SUM(C9:C13)</f>
        <v>32</v>
      </c>
      <c r="D8" s="63">
        <f aca="true" t="shared" si="0" ref="D8:P8">SUM(D9:D13)</f>
        <v>1091</v>
      </c>
      <c r="E8" s="63">
        <f t="shared" si="0"/>
        <v>8</v>
      </c>
      <c r="F8" s="63">
        <f t="shared" si="0"/>
        <v>275</v>
      </c>
      <c r="G8" s="63">
        <f t="shared" si="0"/>
        <v>8</v>
      </c>
      <c r="H8" s="63">
        <f t="shared" si="0"/>
        <v>301</v>
      </c>
      <c r="I8" s="63">
        <f t="shared" si="0"/>
        <v>8</v>
      </c>
      <c r="J8" s="63">
        <f t="shared" si="0"/>
        <v>256</v>
      </c>
      <c r="K8" s="63">
        <f t="shared" si="0"/>
        <v>8</v>
      </c>
      <c r="L8" s="63">
        <f t="shared" si="0"/>
        <v>259</v>
      </c>
      <c r="M8" s="63">
        <f t="shared" si="0"/>
        <v>32</v>
      </c>
      <c r="N8" s="63">
        <f t="shared" si="0"/>
        <v>1091</v>
      </c>
      <c r="O8" s="63">
        <f t="shared" si="0"/>
        <v>1070</v>
      </c>
      <c r="P8" s="63">
        <f t="shared" si="0"/>
        <v>275</v>
      </c>
    </row>
    <row r="9" spans="1:16" ht="30" customHeight="1">
      <c r="A9" s="31">
        <v>1</v>
      </c>
      <c r="B9" s="61" t="s">
        <v>252</v>
      </c>
      <c r="C9" s="69">
        <f aca="true" t="shared" si="1" ref="C9:D13">E9+G9+I9+K9</f>
        <v>6</v>
      </c>
      <c r="D9" s="69">
        <f t="shared" si="1"/>
        <v>182</v>
      </c>
      <c r="E9" s="31">
        <v>1</v>
      </c>
      <c r="F9" s="31">
        <v>38</v>
      </c>
      <c r="G9" s="31">
        <v>2</v>
      </c>
      <c r="H9" s="31">
        <v>49</v>
      </c>
      <c r="I9" s="31">
        <v>1</v>
      </c>
      <c r="J9" s="31">
        <v>42</v>
      </c>
      <c r="K9" s="31">
        <v>2</v>
      </c>
      <c r="L9" s="31">
        <v>53</v>
      </c>
      <c r="M9" s="31">
        <v>6</v>
      </c>
      <c r="N9" s="31">
        <v>182</v>
      </c>
      <c r="O9" s="31">
        <v>179</v>
      </c>
      <c r="P9" s="31">
        <v>38</v>
      </c>
    </row>
    <row r="10" spans="1:16" ht="30" customHeight="1">
      <c r="A10" s="31">
        <v>2</v>
      </c>
      <c r="B10" s="61" t="s">
        <v>255</v>
      </c>
      <c r="C10" s="69">
        <f t="shared" si="1"/>
        <v>8</v>
      </c>
      <c r="D10" s="69">
        <f t="shared" si="1"/>
        <v>304</v>
      </c>
      <c r="E10" s="31">
        <v>2</v>
      </c>
      <c r="F10" s="31">
        <v>76</v>
      </c>
      <c r="G10" s="31">
        <v>2</v>
      </c>
      <c r="H10" s="31">
        <v>90</v>
      </c>
      <c r="I10" s="31">
        <v>2</v>
      </c>
      <c r="J10" s="31">
        <v>69</v>
      </c>
      <c r="K10" s="31">
        <v>2</v>
      </c>
      <c r="L10" s="31">
        <v>69</v>
      </c>
      <c r="M10" s="31">
        <v>8</v>
      </c>
      <c r="N10" s="31">
        <v>304</v>
      </c>
      <c r="O10" s="31">
        <v>301</v>
      </c>
      <c r="P10" s="31">
        <v>76</v>
      </c>
    </row>
    <row r="11" spans="1:16" ht="30" customHeight="1">
      <c r="A11" s="31">
        <v>3</v>
      </c>
      <c r="B11" s="61" t="s">
        <v>256</v>
      </c>
      <c r="C11" s="69">
        <f t="shared" si="1"/>
        <v>5</v>
      </c>
      <c r="D11" s="69">
        <f t="shared" si="1"/>
        <v>165</v>
      </c>
      <c r="E11" s="31">
        <v>2</v>
      </c>
      <c r="F11" s="31">
        <v>47</v>
      </c>
      <c r="G11" s="31">
        <v>1</v>
      </c>
      <c r="H11" s="31">
        <v>42</v>
      </c>
      <c r="I11" s="31">
        <v>1</v>
      </c>
      <c r="J11" s="31">
        <v>39</v>
      </c>
      <c r="K11" s="31">
        <v>1</v>
      </c>
      <c r="L11" s="31">
        <v>37</v>
      </c>
      <c r="M11" s="31">
        <v>5</v>
      </c>
      <c r="N11" s="31">
        <v>165</v>
      </c>
      <c r="O11" s="31">
        <v>159</v>
      </c>
      <c r="P11" s="31">
        <v>47</v>
      </c>
    </row>
    <row r="12" spans="1:16" ht="30" customHeight="1">
      <c r="A12" s="31">
        <v>4</v>
      </c>
      <c r="B12" s="61" t="s">
        <v>257</v>
      </c>
      <c r="C12" s="69">
        <f t="shared" si="1"/>
        <v>8</v>
      </c>
      <c r="D12" s="69">
        <f t="shared" si="1"/>
        <v>254</v>
      </c>
      <c r="E12" s="31">
        <v>2</v>
      </c>
      <c r="F12" s="31">
        <v>65</v>
      </c>
      <c r="G12" s="31">
        <v>2</v>
      </c>
      <c r="H12" s="31">
        <v>75</v>
      </c>
      <c r="I12" s="31">
        <v>2</v>
      </c>
      <c r="J12" s="31">
        <v>57</v>
      </c>
      <c r="K12" s="31">
        <v>2</v>
      </c>
      <c r="L12" s="31">
        <v>57</v>
      </c>
      <c r="M12" s="31">
        <v>8</v>
      </c>
      <c r="N12" s="31">
        <v>254</v>
      </c>
      <c r="O12" s="31">
        <v>251</v>
      </c>
      <c r="P12" s="31">
        <v>65</v>
      </c>
    </row>
    <row r="13" spans="1:16" ht="30" customHeight="1">
      <c r="A13" s="31">
        <v>5</v>
      </c>
      <c r="B13" s="61" t="s">
        <v>259</v>
      </c>
      <c r="C13" s="69">
        <f t="shared" si="1"/>
        <v>5</v>
      </c>
      <c r="D13" s="69">
        <f t="shared" si="1"/>
        <v>186</v>
      </c>
      <c r="E13" s="31">
        <v>1</v>
      </c>
      <c r="F13" s="31">
        <v>49</v>
      </c>
      <c r="G13" s="31">
        <v>1</v>
      </c>
      <c r="H13" s="31">
        <v>45</v>
      </c>
      <c r="I13" s="31">
        <v>2</v>
      </c>
      <c r="J13" s="31">
        <v>49</v>
      </c>
      <c r="K13" s="31">
        <v>1</v>
      </c>
      <c r="L13" s="31">
        <v>43</v>
      </c>
      <c r="M13" s="31">
        <v>5</v>
      </c>
      <c r="N13" s="31">
        <v>186</v>
      </c>
      <c r="O13" s="31">
        <v>180</v>
      </c>
      <c r="P13" s="31">
        <v>49</v>
      </c>
    </row>
  </sheetData>
  <sheetProtection/>
  <mergeCells count="15">
    <mergeCell ref="C4:D5"/>
    <mergeCell ref="E4:L4"/>
    <mergeCell ref="M4:N5"/>
    <mergeCell ref="O4:O6"/>
    <mergeCell ref="P4:P6"/>
    <mergeCell ref="E5:F5"/>
    <mergeCell ref="G5:H5"/>
    <mergeCell ref="I5:J5"/>
    <mergeCell ref="K5:L5"/>
    <mergeCell ref="A8:B8"/>
    <mergeCell ref="A1:B1"/>
    <mergeCell ref="A2:Q2"/>
    <mergeCell ref="A3:P3"/>
    <mergeCell ref="A4:A6"/>
    <mergeCell ref="B4:B6"/>
  </mergeCells>
  <printOptions horizontalCentered="1"/>
  <pageMargins left="0.77" right="0.16" top="0.41" bottom="0.75" header="0.3" footer="0.3"/>
  <pageSetup horizontalDpi="300" verticalDpi="3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"/>
  <sheetViews>
    <sheetView zoomScale="85" zoomScaleNormal="85" zoomScalePageLayoutView="0" workbookViewId="0" topLeftCell="A1">
      <selection activeCell="A2" sqref="A2:P2"/>
    </sheetView>
  </sheetViews>
  <sheetFormatPr defaultColWidth="9.00390625" defaultRowHeight="15.75"/>
  <cols>
    <col min="1" max="1" width="5.00390625" style="6" customWidth="1"/>
    <col min="2" max="2" width="26.50390625" style="6" customWidth="1"/>
    <col min="3" max="3" width="9.50390625" style="3" customWidth="1"/>
    <col min="4" max="4" width="11.25390625" style="3" customWidth="1"/>
    <col min="5" max="5" width="6.875" style="3" customWidth="1"/>
    <col min="6" max="6" width="9.25390625" style="3" customWidth="1"/>
    <col min="7" max="7" width="7.625" style="3" customWidth="1"/>
    <col min="8" max="8" width="9.125" style="3" customWidth="1"/>
    <col min="9" max="10" width="8.625" style="3" customWidth="1"/>
    <col min="11" max="11" width="8.25390625" style="3" customWidth="1"/>
    <col min="12" max="12" width="9.125" style="3" customWidth="1"/>
    <col min="13" max="13" width="9.375" style="3" customWidth="1"/>
    <col min="14" max="14" width="8.375" style="3" customWidth="1"/>
    <col min="15" max="15" width="9.75390625" style="3" customWidth="1"/>
    <col min="16" max="16" width="11.00390625" style="3" customWidth="1"/>
    <col min="17" max="16384" width="9.00390625" style="6" customWidth="1"/>
  </cols>
  <sheetData>
    <row r="1" spans="1:2" ht="37.5" customHeight="1">
      <c r="A1" s="187" t="s">
        <v>231</v>
      </c>
      <c r="B1" s="187"/>
    </row>
    <row r="2" spans="1:16" ht="57" customHeight="1">
      <c r="A2" s="230" t="s">
        <v>317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O3" s="233"/>
      <c r="P3" s="233"/>
    </row>
    <row r="4" spans="1:16" ht="15.75" customHeight="1">
      <c r="A4" s="234" t="s">
        <v>30</v>
      </c>
      <c r="B4" s="229" t="s">
        <v>0</v>
      </c>
      <c r="C4" s="229" t="s">
        <v>1</v>
      </c>
      <c r="D4" s="229"/>
      <c r="E4" s="229" t="s">
        <v>5</v>
      </c>
      <c r="F4" s="229"/>
      <c r="G4" s="229"/>
      <c r="H4" s="229"/>
      <c r="I4" s="229"/>
      <c r="J4" s="229"/>
      <c r="K4" s="229"/>
      <c r="L4" s="229"/>
      <c r="M4" s="229" t="s">
        <v>21</v>
      </c>
      <c r="N4" s="229"/>
      <c r="O4" s="229" t="s">
        <v>22</v>
      </c>
      <c r="P4" s="229" t="s">
        <v>54</v>
      </c>
    </row>
    <row r="5" spans="1:16" ht="17.25">
      <c r="A5" s="234"/>
      <c r="B5" s="229"/>
      <c r="C5" s="229"/>
      <c r="D5" s="229"/>
      <c r="E5" s="229" t="s">
        <v>55</v>
      </c>
      <c r="F5" s="229"/>
      <c r="G5" s="229" t="s">
        <v>56</v>
      </c>
      <c r="H5" s="229"/>
      <c r="I5" s="229" t="s">
        <v>57</v>
      </c>
      <c r="J5" s="229"/>
      <c r="K5" s="229" t="s">
        <v>58</v>
      </c>
      <c r="L5" s="229"/>
      <c r="M5" s="229"/>
      <c r="N5" s="229"/>
      <c r="O5" s="229"/>
      <c r="P5" s="229"/>
    </row>
    <row r="6" spans="1:16" ht="57" customHeight="1">
      <c r="A6" s="234"/>
      <c r="B6" s="229"/>
      <c r="C6" s="49" t="s">
        <v>4</v>
      </c>
      <c r="D6" s="49" t="s">
        <v>29</v>
      </c>
      <c r="E6" s="49" t="s">
        <v>4</v>
      </c>
      <c r="F6" s="49" t="s">
        <v>29</v>
      </c>
      <c r="G6" s="49" t="s">
        <v>4</v>
      </c>
      <c r="H6" s="49" t="s">
        <v>29</v>
      </c>
      <c r="I6" s="49" t="s">
        <v>4</v>
      </c>
      <c r="J6" s="49" t="s">
        <v>29</v>
      </c>
      <c r="K6" s="49" t="s">
        <v>4</v>
      </c>
      <c r="L6" s="49" t="s">
        <v>29</v>
      </c>
      <c r="M6" s="49" t="s">
        <v>4</v>
      </c>
      <c r="N6" s="49" t="s">
        <v>29</v>
      </c>
      <c r="O6" s="229"/>
      <c r="P6" s="229"/>
    </row>
    <row r="7" spans="1:16" s="21" customFormat="1" ht="87" customHeight="1">
      <c r="A7" s="48"/>
      <c r="B7" s="49"/>
      <c r="C7" s="50" t="s">
        <v>95</v>
      </c>
      <c r="D7" s="50" t="s">
        <v>96</v>
      </c>
      <c r="E7" s="51">
        <v>3</v>
      </c>
      <c r="F7" s="51">
        <v>4</v>
      </c>
      <c r="G7" s="51">
        <v>5</v>
      </c>
      <c r="H7" s="51">
        <v>6</v>
      </c>
      <c r="I7" s="51">
        <v>7</v>
      </c>
      <c r="J7" s="51">
        <v>8</v>
      </c>
      <c r="K7" s="51">
        <v>9</v>
      </c>
      <c r="L7" s="51">
        <v>10</v>
      </c>
      <c r="M7" s="49"/>
      <c r="N7" s="49"/>
      <c r="O7" s="49"/>
      <c r="P7" s="52"/>
    </row>
    <row r="8" spans="1:16" ht="30" customHeight="1">
      <c r="A8" s="53"/>
      <c r="B8" s="54" t="s">
        <v>151</v>
      </c>
      <c r="C8" s="63">
        <f>C9</f>
        <v>8</v>
      </c>
      <c r="D8" s="63">
        <f aca="true" t="shared" si="0" ref="D8:P8">D9</f>
        <v>262</v>
      </c>
      <c r="E8" s="63">
        <f t="shared" si="0"/>
        <v>2</v>
      </c>
      <c r="F8" s="63">
        <f t="shared" si="0"/>
        <v>73</v>
      </c>
      <c r="G8" s="63">
        <f t="shared" si="0"/>
        <v>2</v>
      </c>
      <c r="H8" s="63">
        <f t="shared" si="0"/>
        <v>70</v>
      </c>
      <c r="I8" s="63">
        <f t="shared" si="0"/>
        <v>2</v>
      </c>
      <c r="J8" s="63">
        <f t="shared" si="0"/>
        <v>60</v>
      </c>
      <c r="K8" s="63">
        <f t="shared" si="0"/>
        <v>2</v>
      </c>
      <c r="L8" s="63">
        <f t="shared" si="0"/>
        <v>59</v>
      </c>
      <c r="M8" s="63">
        <f t="shared" si="0"/>
        <v>0</v>
      </c>
      <c r="N8" s="63">
        <f t="shared" si="0"/>
        <v>0</v>
      </c>
      <c r="O8" s="63">
        <f t="shared" si="0"/>
        <v>242</v>
      </c>
      <c r="P8" s="63">
        <f t="shared" si="0"/>
        <v>73</v>
      </c>
    </row>
    <row r="9" spans="1:16" ht="30" customHeight="1">
      <c r="A9" s="31">
        <v>1</v>
      </c>
      <c r="B9" s="55" t="s">
        <v>278</v>
      </c>
      <c r="C9" s="69">
        <v>8</v>
      </c>
      <c r="D9" s="69">
        <v>262</v>
      </c>
      <c r="E9" s="69">
        <v>2</v>
      </c>
      <c r="F9" s="69">
        <v>73</v>
      </c>
      <c r="G9" s="69">
        <v>2</v>
      </c>
      <c r="H9" s="69">
        <v>70</v>
      </c>
      <c r="I9" s="69">
        <v>2</v>
      </c>
      <c r="J9" s="69">
        <v>60</v>
      </c>
      <c r="K9" s="69">
        <v>2</v>
      </c>
      <c r="L9" s="69">
        <v>59</v>
      </c>
      <c r="M9" s="69">
        <v>0</v>
      </c>
      <c r="N9" s="69">
        <v>0</v>
      </c>
      <c r="O9" s="69">
        <v>242</v>
      </c>
      <c r="P9" s="69">
        <v>73</v>
      </c>
    </row>
    <row r="11" spans="1:16" ht="18">
      <c r="A11" s="25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</sheetData>
  <sheetProtection/>
  <mergeCells count="15">
    <mergeCell ref="A1:B1"/>
    <mergeCell ref="A2:P2"/>
    <mergeCell ref="A3:M3"/>
    <mergeCell ref="O3:P3"/>
    <mergeCell ref="A4:A6"/>
    <mergeCell ref="B4:B6"/>
    <mergeCell ref="C4:D5"/>
    <mergeCell ref="E4:L4"/>
    <mergeCell ref="M4:N5"/>
    <mergeCell ref="O4:O6"/>
    <mergeCell ref="P4:P6"/>
    <mergeCell ref="E5:F5"/>
    <mergeCell ref="G5:H5"/>
    <mergeCell ref="I5:J5"/>
    <mergeCell ref="K5:L5"/>
  </mergeCells>
  <printOptions horizontalCentered="1"/>
  <pageMargins left="0.24" right="0.16" top="0.74" bottom="0.75" header="0.3" footer="0.3"/>
  <pageSetup horizontalDpi="300" verticalDpi="3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9"/>
  <sheetViews>
    <sheetView zoomScale="85" zoomScaleNormal="85" zoomScalePageLayoutView="0" workbookViewId="0" topLeftCell="A1">
      <selection activeCell="A2" sqref="A2:S2"/>
    </sheetView>
  </sheetViews>
  <sheetFormatPr defaultColWidth="9.00390625" defaultRowHeight="15.75"/>
  <cols>
    <col min="1" max="1" width="5.00390625" style="6" customWidth="1"/>
    <col min="2" max="2" width="25.75390625" style="6" customWidth="1"/>
    <col min="3" max="3" width="8.625" style="6" customWidth="1"/>
    <col min="4" max="4" width="8.50390625" style="6" customWidth="1"/>
    <col min="5" max="5" width="8.625" style="3" customWidth="1"/>
    <col min="6" max="6" width="9.125" style="3" customWidth="1"/>
    <col min="7" max="7" width="8.75390625" style="3" customWidth="1"/>
    <col min="8" max="8" width="8.50390625" style="3" customWidth="1"/>
    <col min="9" max="9" width="9.125" style="3" customWidth="1"/>
    <col min="10" max="10" width="7.875" style="3" customWidth="1"/>
    <col min="11" max="11" width="8.875" style="3" customWidth="1"/>
    <col min="12" max="12" width="8.75390625" style="3" customWidth="1"/>
    <col min="13" max="13" width="8.125" style="3" customWidth="1"/>
    <col min="14" max="14" width="9.125" style="3" customWidth="1"/>
    <col min="15" max="15" width="8.625" style="3" customWidth="1"/>
    <col min="16" max="16" width="8.875" style="3" customWidth="1"/>
    <col min="17" max="19" width="7.50390625" style="3" customWidth="1"/>
    <col min="20" max="16384" width="9.00390625" style="6" customWidth="1"/>
  </cols>
  <sheetData>
    <row r="1" spans="1:2" ht="40.5" customHeight="1">
      <c r="A1" s="187" t="s">
        <v>231</v>
      </c>
      <c r="B1" s="187"/>
    </row>
    <row r="2" spans="1:19" ht="64.5" customHeight="1">
      <c r="A2" s="230" t="s">
        <v>318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1:18" ht="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1:16" ht="18.75" customHeight="1">
      <c r="A4" s="234" t="s">
        <v>30</v>
      </c>
      <c r="B4" s="229" t="s">
        <v>0</v>
      </c>
      <c r="C4" s="229" t="s">
        <v>1</v>
      </c>
      <c r="D4" s="229"/>
      <c r="E4" s="229" t="s">
        <v>5</v>
      </c>
      <c r="F4" s="229"/>
      <c r="G4" s="229"/>
      <c r="H4" s="229"/>
      <c r="I4" s="229"/>
      <c r="J4" s="229"/>
      <c r="K4" s="229"/>
      <c r="L4" s="229"/>
      <c r="M4" s="239" t="s">
        <v>21</v>
      </c>
      <c r="N4" s="239"/>
      <c r="O4" s="229" t="s">
        <v>22</v>
      </c>
      <c r="P4" s="229" t="s">
        <v>54</v>
      </c>
    </row>
    <row r="5" spans="1:16" ht="17.25">
      <c r="A5" s="234"/>
      <c r="B5" s="229"/>
      <c r="C5" s="229"/>
      <c r="D5" s="229"/>
      <c r="E5" s="229" t="s">
        <v>55</v>
      </c>
      <c r="F5" s="229"/>
      <c r="G5" s="229" t="s">
        <v>56</v>
      </c>
      <c r="H5" s="229"/>
      <c r="I5" s="229" t="s">
        <v>57</v>
      </c>
      <c r="J5" s="229"/>
      <c r="K5" s="229" t="s">
        <v>58</v>
      </c>
      <c r="L5" s="229"/>
      <c r="M5" s="239"/>
      <c r="N5" s="239"/>
      <c r="O5" s="229"/>
      <c r="P5" s="229"/>
    </row>
    <row r="6" spans="1:16" ht="56.25" customHeight="1">
      <c r="A6" s="234"/>
      <c r="B6" s="229"/>
      <c r="C6" s="49" t="s">
        <v>4</v>
      </c>
      <c r="D6" s="49" t="s">
        <v>29</v>
      </c>
      <c r="E6" s="49" t="s">
        <v>4</v>
      </c>
      <c r="F6" s="49" t="s">
        <v>29</v>
      </c>
      <c r="G6" s="49" t="s">
        <v>4</v>
      </c>
      <c r="H6" s="49" t="s">
        <v>29</v>
      </c>
      <c r="I6" s="49" t="s">
        <v>4</v>
      </c>
      <c r="J6" s="49" t="s">
        <v>29</v>
      </c>
      <c r="K6" s="49" t="s">
        <v>4</v>
      </c>
      <c r="L6" s="49" t="s">
        <v>29</v>
      </c>
      <c r="M6" s="49" t="s">
        <v>4</v>
      </c>
      <c r="N6" s="49" t="s">
        <v>29</v>
      </c>
      <c r="O6" s="229"/>
      <c r="P6" s="229"/>
    </row>
    <row r="7" spans="1:16" ht="93.75" customHeight="1">
      <c r="A7" s="48"/>
      <c r="B7" s="49"/>
      <c r="C7" s="50" t="s">
        <v>95</v>
      </c>
      <c r="D7" s="50" t="s">
        <v>96</v>
      </c>
      <c r="E7" s="51">
        <v>3</v>
      </c>
      <c r="F7" s="51">
        <v>4</v>
      </c>
      <c r="G7" s="51">
        <v>5</v>
      </c>
      <c r="H7" s="51">
        <v>6</v>
      </c>
      <c r="I7" s="51">
        <v>7</v>
      </c>
      <c r="J7" s="51">
        <v>8</v>
      </c>
      <c r="K7" s="51">
        <v>9</v>
      </c>
      <c r="L7" s="51">
        <v>10</v>
      </c>
      <c r="M7" s="49"/>
      <c r="N7" s="49"/>
      <c r="O7" s="49"/>
      <c r="P7" s="52"/>
    </row>
    <row r="8" spans="1:16" ht="30" customHeight="1">
      <c r="A8" s="53"/>
      <c r="B8" s="54" t="s">
        <v>151</v>
      </c>
      <c r="C8" s="63">
        <f>C9</f>
        <v>8</v>
      </c>
      <c r="D8" s="63">
        <f aca="true" t="shared" si="0" ref="D8:P8">D9</f>
        <v>265</v>
      </c>
      <c r="E8" s="63">
        <f t="shared" si="0"/>
        <v>2</v>
      </c>
      <c r="F8" s="63">
        <f t="shared" si="0"/>
        <v>56</v>
      </c>
      <c r="G8" s="63">
        <f t="shared" si="0"/>
        <v>2</v>
      </c>
      <c r="H8" s="63">
        <f t="shared" si="0"/>
        <v>73</v>
      </c>
      <c r="I8" s="63">
        <f t="shared" si="0"/>
        <v>2</v>
      </c>
      <c r="J8" s="63">
        <f t="shared" si="0"/>
        <v>70</v>
      </c>
      <c r="K8" s="63">
        <f t="shared" si="0"/>
        <v>2</v>
      </c>
      <c r="L8" s="63">
        <f t="shared" si="0"/>
        <v>60</v>
      </c>
      <c r="M8" s="63">
        <f t="shared" si="0"/>
        <v>0</v>
      </c>
      <c r="N8" s="63">
        <f t="shared" si="0"/>
        <v>0</v>
      </c>
      <c r="O8" s="63">
        <f t="shared" si="0"/>
        <v>248</v>
      </c>
      <c r="P8" s="63">
        <f t="shared" si="0"/>
        <v>56</v>
      </c>
    </row>
    <row r="9" spans="1:16" ht="30" customHeight="1">
      <c r="A9" s="31">
        <v>1</v>
      </c>
      <c r="B9" s="55" t="s">
        <v>278</v>
      </c>
      <c r="C9" s="67">
        <v>8</v>
      </c>
      <c r="D9" s="67">
        <v>265</v>
      </c>
      <c r="E9" s="67">
        <v>2</v>
      </c>
      <c r="F9" s="67">
        <v>56</v>
      </c>
      <c r="G9" s="67">
        <v>2</v>
      </c>
      <c r="H9" s="67">
        <v>73</v>
      </c>
      <c r="I9" s="67">
        <v>2</v>
      </c>
      <c r="J9" s="67">
        <v>70</v>
      </c>
      <c r="K9" s="67">
        <v>2</v>
      </c>
      <c r="L9" s="67">
        <v>60</v>
      </c>
      <c r="M9" s="69">
        <v>0</v>
      </c>
      <c r="N9" s="69">
        <v>0</v>
      </c>
      <c r="O9" s="69">
        <v>248</v>
      </c>
      <c r="P9" s="69">
        <v>56</v>
      </c>
    </row>
  </sheetData>
  <sheetProtection/>
  <mergeCells count="14">
    <mergeCell ref="A1:B1"/>
    <mergeCell ref="A2:S2"/>
    <mergeCell ref="A3:R3"/>
    <mergeCell ref="A4:A6"/>
    <mergeCell ref="B4:B6"/>
    <mergeCell ref="C4:D5"/>
    <mergeCell ref="E4:L4"/>
    <mergeCell ref="M4:N5"/>
    <mergeCell ref="O4:O6"/>
    <mergeCell ref="P4:P6"/>
    <mergeCell ref="E5:F5"/>
    <mergeCell ref="G5:H5"/>
    <mergeCell ref="I5:J5"/>
    <mergeCell ref="K5:L5"/>
  </mergeCells>
  <printOptions horizontalCentered="1"/>
  <pageMargins left="0.61" right="0.16" top="0.41" bottom="0.75" header="0.3" footer="0.3"/>
  <pageSetup horizontalDpi="300" verticalDpi="3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2" sqref="A2:P2"/>
    </sheetView>
  </sheetViews>
  <sheetFormatPr defaultColWidth="9.00390625" defaultRowHeight="15.75"/>
  <cols>
    <col min="1" max="1" width="4.50390625" style="2" bestFit="1" customWidth="1"/>
    <col min="2" max="2" width="21.875" style="10" customWidth="1"/>
    <col min="3" max="3" width="7.125" style="5" customWidth="1"/>
    <col min="4" max="4" width="7.625" style="5" customWidth="1"/>
    <col min="5" max="5" width="8.625" style="5" customWidth="1"/>
    <col min="6" max="6" width="9.75390625" style="5" customWidth="1"/>
    <col min="7" max="7" width="6.75390625" style="5" customWidth="1"/>
    <col min="8" max="8" width="7.125" style="5" customWidth="1"/>
    <col min="9" max="9" width="6.50390625" style="5" customWidth="1"/>
    <col min="10" max="12" width="7.125" style="5" customWidth="1"/>
    <col min="13" max="13" width="6.875" style="5" customWidth="1"/>
    <col min="14" max="14" width="8.00390625" style="5" customWidth="1"/>
    <col min="15" max="15" width="10.00390625" style="5" customWidth="1"/>
    <col min="16" max="16" width="14.75390625" style="5" customWidth="1"/>
    <col min="17" max="16384" width="9.00390625" style="2" customWidth="1"/>
  </cols>
  <sheetData>
    <row r="1" spans="1:2" ht="39" customHeight="1">
      <c r="A1" s="187" t="s">
        <v>231</v>
      </c>
      <c r="B1" s="187"/>
    </row>
    <row r="2" spans="1:16" ht="48" customHeight="1">
      <c r="A2" s="250" t="s">
        <v>319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ht="1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252"/>
    </row>
    <row r="4" spans="1:16" ht="15.75" customHeight="1">
      <c r="A4" s="221" t="s">
        <v>30</v>
      </c>
      <c r="B4" s="222" t="s">
        <v>0</v>
      </c>
      <c r="C4" s="240" t="s">
        <v>79</v>
      </c>
      <c r="D4" s="240" t="s">
        <v>19</v>
      </c>
      <c r="E4" s="243" t="s">
        <v>297</v>
      </c>
      <c r="F4" s="244"/>
      <c r="G4" s="247" t="s">
        <v>5</v>
      </c>
      <c r="H4" s="248"/>
      <c r="I4" s="248"/>
      <c r="J4" s="248"/>
      <c r="K4" s="248"/>
      <c r="L4" s="249"/>
      <c r="M4" s="240" t="s">
        <v>22</v>
      </c>
      <c r="N4" s="240" t="s">
        <v>298</v>
      </c>
      <c r="O4" s="240" t="s">
        <v>299</v>
      </c>
      <c r="P4" s="240" t="s">
        <v>80</v>
      </c>
    </row>
    <row r="5" spans="1:16" ht="15.75" customHeight="1">
      <c r="A5" s="221"/>
      <c r="B5" s="222"/>
      <c r="C5" s="241"/>
      <c r="D5" s="241"/>
      <c r="E5" s="245"/>
      <c r="F5" s="246"/>
      <c r="G5" s="247" t="s">
        <v>81</v>
      </c>
      <c r="H5" s="249"/>
      <c r="I5" s="247" t="s">
        <v>82</v>
      </c>
      <c r="J5" s="249"/>
      <c r="K5" s="247" t="s">
        <v>83</v>
      </c>
      <c r="L5" s="249"/>
      <c r="M5" s="241"/>
      <c r="N5" s="241"/>
      <c r="O5" s="241"/>
      <c r="P5" s="241"/>
    </row>
    <row r="6" spans="1:16" ht="58.5" customHeight="1">
      <c r="A6" s="221"/>
      <c r="B6" s="222"/>
      <c r="C6" s="242"/>
      <c r="D6" s="242"/>
      <c r="E6" s="19" t="s">
        <v>4</v>
      </c>
      <c r="F6" s="19" t="s">
        <v>29</v>
      </c>
      <c r="G6" s="19" t="s">
        <v>4</v>
      </c>
      <c r="H6" s="19" t="s">
        <v>29</v>
      </c>
      <c r="I6" s="19" t="s">
        <v>4</v>
      </c>
      <c r="J6" s="19" t="s">
        <v>29</v>
      </c>
      <c r="K6" s="19" t="s">
        <v>4</v>
      </c>
      <c r="L6" s="19" t="s">
        <v>29</v>
      </c>
      <c r="M6" s="242"/>
      <c r="N6" s="242"/>
      <c r="O6" s="242"/>
      <c r="P6" s="242"/>
    </row>
    <row r="7" spans="1:16" s="21" customFormat="1" ht="24" customHeight="1">
      <c r="A7" s="15"/>
      <c r="B7" s="22"/>
      <c r="C7" s="22"/>
      <c r="D7" s="22"/>
      <c r="E7" s="22" t="s">
        <v>85</v>
      </c>
      <c r="F7" s="22" t="s">
        <v>86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/>
      <c r="N7" s="22">
        <v>9</v>
      </c>
      <c r="O7" s="22">
        <v>10</v>
      </c>
      <c r="P7" s="22" t="s">
        <v>87</v>
      </c>
    </row>
    <row r="8" spans="1:16" s="79" customFormat="1" ht="24" customHeight="1">
      <c r="A8" s="27"/>
      <c r="B8" s="17" t="s">
        <v>91</v>
      </c>
      <c r="C8" s="80"/>
      <c r="D8" s="80">
        <f aca="true" t="shared" si="0" ref="D8:O8">D11+D12</f>
        <v>0</v>
      </c>
      <c r="E8" s="80">
        <f t="shared" si="0"/>
        <v>34</v>
      </c>
      <c r="F8" s="80">
        <f t="shared" si="0"/>
        <v>1220</v>
      </c>
      <c r="G8" s="80">
        <f t="shared" si="0"/>
        <v>11</v>
      </c>
      <c r="H8" s="80">
        <f t="shared" si="0"/>
        <v>409</v>
      </c>
      <c r="I8" s="80">
        <f t="shared" si="0"/>
        <v>12</v>
      </c>
      <c r="J8" s="80">
        <f t="shared" si="0"/>
        <v>461</v>
      </c>
      <c r="K8" s="80">
        <f t="shared" si="0"/>
        <v>11</v>
      </c>
      <c r="L8" s="80">
        <f t="shared" si="0"/>
        <v>350</v>
      </c>
      <c r="M8" s="80">
        <f t="shared" si="0"/>
        <v>1101</v>
      </c>
      <c r="N8" s="80">
        <f t="shared" si="0"/>
        <v>437</v>
      </c>
      <c r="O8" s="80">
        <f t="shared" si="0"/>
        <v>679</v>
      </c>
      <c r="P8" s="82">
        <f>N8/O8*100</f>
        <v>64.35935198821797</v>
      </c>
    </row>
    <row r="9" spans="1:16" s="21" customFormat="1" ht="24" customHeight="1">
      <c r="A9" s="27"/>
      <c r="B9" s="29" t="s">
        <v>89</v>
      </c>
      <c r="C9" s="81"/>
      <c r="D9" s="81">
        <f aca="true" t="shared" si="1" ref="D9:O9">D8</f>
        <v>0</v>
      </c>
      <c r="E9" s="81">
        <f t="shared" si="1"/>
        <v>34</v>
      </c>
      <c r="F9" s="81">
        <f t="shared" si="1"/>
        <v>1220</v>
      </c>
      <c r="G9" s="81">
        <f t="shared" si="1"/>
        <v>11</v>
      </c>
      <c r="H9" s="81">
        <f t="shared" si="1"/>
        <v>409</v>
      </c>
      <c r="I9" s="81">
        <f t="shared" si="1"/>
        <v>12</v>
      </c>
      <c r="J9" s="81">
        <f t="shared" si="1"/>
        <v>461</v>
      </c>
      <c r="K9" s="81">
        <f t="shared" si="1"/>
        <v>11</v>
      </c>
      <c r="L9" s="81">
        <f t="shared" si="1"/>
        <v>350</v>
      </c>
      <c r="M9" s="81">
        <f t="shared" si="1"/>
        <v>1101</v>
      </c>
      <c r="N9" s="81">
        <f t="shared" si="1"/>
        <v>437</v>
      </c>
      <c r="O9" s="81">
        <f t="shared" si="1"/>
        <v>679</v>
      </c>
      <c r="P9" s="82">
        <f>N9/O9*100</f>
        <v>64.35935198821797</v>
      </c>
    </row>
    <row r="10" spans="1:16" s="79" customFormat="1" ht="24" customHeight="1">
      <c r="A10" s="28"/>
      <c r="B10" s="29" t="s">
        <v>97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3"/>
    </row>
    <row r="11" spans="1:16" s="166" customFormat="1" ht="24" customHeight="1">
      <c r="A11" s="174">
        <v>1</v>
      </c>
      <c r="B11" s="175" t="s">
        <v>279</v>
      </c>
      <c r="C11" s="176">
        <v>1</v>
      </c>
      <c r="D11" s="176"/>
      <c r="E11" s="176">
        <f>G11+I11+K11</f>
        <v>22</v>
      </c>
      <c r="F11" s="176">
        <f>H11+J11+L11</f>
        <v>804</v>
      </c>
      <c r="G11" s="176">
        <v>7</v>
      </c>
      <c r="H11" s="176">
        <v>269</v>
      </c>
      <c r="I11" s="176">
        <v>8</v>
      </c>
      <c r="J11" s="176">
        <v>312</v>
      </c>
      <c r="K11" s="176">
        <v>7</v>
      </c>
      <c r="L11" s="176">
        <v>223</v>
      </c>
      <c r="M11" s="176">
        <v>703</v>
      </c>
      <c r="N11" s="176">
        <v>294</v>
      </c>
      <c r="O11" s="162">
        <v>480</v>
      </c>
      <c r="P11" s="177">
        <f>N11/O11*100</f>
        <v>61.25000000000001</v>
      </c>
    </row>
    <row r="12" spans="1:16" s="59" customFormat="1" ht="24" customHeight="1">
      <c r="A12" s="57">
        <v>2</v>
      </c>
      <c r="B12" s="7" t="s">
        <v>278</v>
      </c>
      <c r="C12" s="57">
        <v>1</v>
      </c>
      <c r="D12" s="57"/>
      <c r="E12" s="57">
        <v>12</v>
      </c>
      <c r="F12" s="57">
        <v>416</v>
      </c>
      <c r="G12" s="57">
        <v>4</v>
      </c>
      <c r="H12" s="57">
        <v>140</v>
      </c>
      <c r="I12" s="57">
        <v>4</v>
      </c>
      <c r="J12" s="57">
        <v>149</v>
      </c>
      <c r="K12" s="57">
        <v>4</v>
      </c>
      <c r="L12" s="57">
        <v>127</v>
      </c>
      <c r="M12" s="57">
        <v>398</v>
      </c>
      <c r="N12" s="57">
        <v>143</v>
      </c>
      <c r="O12" s="90">
        <v>199</v>
      </c>
      <c r="P12" s="82">
        <f>N12/O12*100</f>
        <v>71.85929648241206</v>
      </c>
    </row>
  </sheetData>
  <sheetProtection/>
  <mergeCells count="17">
    <mergeCell ref="A1:B1"/>
    <mergeCell ref="N4:N6"/>
    <mergeCell ref="O4:O6"/>
    <mergeCell ref="P4:P6"/>
    <mergeCell ref="G5:H5"/>
    <mergeCell ref="I5:J5"/>
    <mergeCell ref="K5:L5"/>
    <mergeCell ref="A2:P2"/>
    <mergeCell ref="A3:N3"/>
    <mergeCell ref="O3:P3"/>
    <mergeCell ref="M4:M6"/>
    <mergeCell ref="A4:A6"/>
    <mergeCell ref="B4:B6"/>
    <mergeCell ref="C4:C6"/>
    <mergeCell ref="D4:D6"/>
    <mergeCell ref="E4:F5"/>
    <mergeCell ref="G4:L4"/>
  </mergeCells>
  <printOptions horizontalCentered="1"/>
  <pageMargins left="0.24" right="0.16" top="0.54" bottom="0.75" header="0.3" footer="0.3"/>
  <pageSetup horizontalDpi="300" verticalDpi="3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2" sqref="A2:R2"/>
    </sheetView>
  </sheetViews>
  <sheetFormatPr defaultColWidth="9.00390625" defaultRowHeight="15.75"/>
  <cols>
    <col min="1" max="1" width="4.50390625" style="2" bestFit="1" customWidth="1"/>
    <col min="2" max="2" width="22.50390625" style="10" customWidth="1"/>
    <col min="3" max="3" width="7.125" style="5" customWidth="1"/>
    <col min="4" max="4" width="7.25390625" style="5" customWidth="1"/>
    <col min="5" max="5" width="7.625" style="5" customWidth="1"/>
    <col min="6" max="6" width="7.375" style="5" customWidth="1"/>
    <col min="7" max="8" width="7.125" style="5" customWidth="1"/>
    <col min="9" max="9" width="6.75390625" style="5" customWidth="1"/>
    <col min="10" max="10" width="7.125" style="5" customWidth="1"/>
    <col min="11" max="11" width="6.50390625" style="5" customWidth="1"/>
    <col min="12" max="14" width="7.125" style="5" customWidth="1"/>
    <col min="15" max="15" width="6.875" style="5" customWidth="1"/>
    <col min="16" max="16" width="6.00390625" style="5" customWidth="1"/>
    <col min="17" max="17" width="7.25390625" style="5" customWidth="1"/>
    <col min="18" max="18" width="7.75390625" style="5" customWidth="1"/>
    <col min="19" max="16384" width="9.00390625" style="2" customWidth="1"/>
  </cols>
  <sheetData>
    <row r="1" spans="1:2" ht="37.5" customHeight="1">
      <c r="A1" s="187" t="s">
        <v>231</v>
      </c>
      <c r="B1" s="187"/>
    </row>
    <row r="2" spans="1:18" ht="60.75" customHeight="1">
      <c r="A2" s="250" t="s">
        <v>320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18" ht="1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  <c r="R3" s="252"/>
    </row>
    <row r="4" spans="1:18" ht="15.75" customHeight="1">
      <c r="A4" s="221" t="s">
        <v>30</v>
      </c>
      <c r="B4" s="222" t="s">
        <v>98</v>
      </c>
      <c r="C4" s="222" t="s">
        <v>79</v>
      </c>
      <c r="D4" s="222" t="s">
        <v>19</v>
      </c>
      <c r="E4" s="243" t="s">
        <v>300</v>
      </c>
      <c r="F4" s="244"/>
      <c r="G4" s="222" t="s">
        <v>301</v>
      </c>
      <c r="H4" s="222"/>
      <c r="I4" s="222" t="s">
        <v>5</v>
      </c>
      <c r="J4" s="222"/>
      <c r="K4" s="222"/>
      <c r="L4" s="222"/>
      <c r="M4" s="222"/>
      <c r="N4" s="222"/>
      <c r="O4" s="222" t="s">
        <v>22</v>
      </c>
      <c r="P4" s="222" t="s">
        <v>302</v>
      </c>
      <c r="Q4" s="222" t="s">
        <v>303</v>
      </c>
      <c r="R4" s="222" t="s">
        <v>80</v>
      </c>
    </row>
    <row r="5" spans="1:18" ht="37.5" customHeight="1">
      <c r="A5" s="221"/>
      <c r="B5" s="222"/>
      <c r="C5" s="222"/>
      <c r="D5" s="222"/>
      <c r="E5" s="245"/>
      <c r="F5" s="246"/>
      <c r="G5" s="222"/>
      <c r="H5" s="222"/>
      <c r="I5" s="222" t="s">
        <v>81</v>
      </c>
      <c r="J5" s="222"/>
      <c r="K5" s="222" t="s">
        <v>82</v>
      </c>
      <c r="L5" s="222"/>
      <c r="M5" s="222" t="s">
        <v>83</v>
      </c>
      <c r="N5" s="222"/>
      <c r="O5" s="222"/>
      <c r="P5" s="222"/>
      <c r="Q5" s="222"/>
      <c r="R5" s="222"/>
    </row>
    <row r="6" spans="1:18" ht="65.25" customHeight="1">
      <c r="A6" s="221"/>
      <c r="B6" s="222"/>
      <c r="C6" s="222"/>
      <c r="D6" s="222"/>
      <c r="E6" s="19" t="s">
        <v>4</v>
      </c>
      <c r="F6" s="19" t="s">
        <v>29</v>
      </c>
      <c r="G6" s="19" t="s">
        <v>4</v>
      </c>
      <c r="H6" s="19" t="s">
        <v>29</v>
      </c>
      <c r="I6" s="19" t="s">
        <v>4</v>
      </c>
      <c r="J6" s="19" t="s">
        <v>29</v>
      </c>
      <c r="K6" s="19" t="s">
        <v>4</v>
      </c>
      <c r="L6" s="19" t="s">
        <v>29</v>
      </c>
      <c r="M6" s="19" t="s">
        <v>4</v>
      </c>
      <c r="N6" s="19" t="s">
        <v>29</v>
      </c>
      <c r="O6" s="222"/>
      <c r="P6" s="222"/>
      <c r="Q6" s="222"/>
      <c r="R6" s="222"/>
    </row>
    <row r="7" spans="1:18" ht="30" customHeight="1">
      <c r="A7" s="15"/>
      <c r="B7" s="22"/>
      <c r="C7" s="22"/>
      <c r="D7" s="22"/>
      <c r="E7" s="22"/>
      <c r="F7" s="22"/>
      <c r="G7" s="32" t="s">
        <v>85</v>
      </c>
      <c r="H7" s="32" t="s">
        <v>99</v>
      </c>
      <c r="I7" s="22">
        <v>3</v>
      </c>
      <c r="J7" s="22">
        <v>4</v>
      </c>
      <c r="K7" s="22">
        <v>5</v>
      </c>
      <c r="L7" s="22">
        <v>6</v>
      </c>
      <c r="M7" s="22">
        <v>7</v>
      </c>
      <c r="N7" s="22">
        <v>8</v>
      </c>
      <c r="O7" s="22"/>
      <c r="P7" s="22"/>
      <c r="Q7" s="9"/>
      <c r="R7" s="9"/>
    </row>
    <row r="8" spans="1:18" ht="30" customHeight="1">
      <c r="A8" s="27"/>
      <c r="B8" s="17" t="s">
        <v>91</v>
      </c>
      <c r="C8" s="80"/>
      <c r="D8" s="80">
        <f>D11+D12</f>
        <v>0</v>
      </c>
      <c r="E8" s="80">
        <f aca="true" t="shared" si="0" ref="E8:Q8">E11+E12</f>
        <v>34</v>
      </c>
      <c r="F8" s="80">
        <f t="shared" si="0"/>
        <v>1220</v>
      </c>
      <c r="G8" s="80">
        <f t="shared" si="0"/>
        <v>35</v>
      </c>
      <c r="H8" s="80">
        <f t="shared" si="0"/>
        <v>1398</v>
      </c>
      <c r="I8" s="80">
        <f t="shared" si="0"/>
        <v>12</v>
      </c>
      <c r="J8" s="80">
        <f t="shared" si="0"/>
        <v>528</v>
      </c>
      <c r="K8" s="80">
        <f t="shared" si="0"/>
        <v>11</v>
      </c>
      <c r="L8" s="80">
        <f t="shared" si="0"/>
        <v>409</v>
      </c>
      <c r="M8" s="80">
        <f t="shared" si="0"/>
        <v>12</v>
      </c>
      <c r="N8" s="80">
        <f t="shared" si="0"/>
        <v>461</v>
      </c>
      <c r="O8" s="80">
        <f t="shared" si="0"/>
        <v>1148</v>
      </c>
      <c r="P8" s="80">
        <f t="shared" si="0"/>
        <v>528</v>
      </c>
      <c r="Q8" s="80">
        <f t="shared" si="0"/>
        <v>797</v>
      </c>
      <c r="R8" s="82">
        <f>P8/Q8*100</f>
        <v>66.24843161856964</v>
      </c>
    </row>
    <row r="9" spans="1:18" s="1" customFormat="1" ht="30" customHeight="1">
      <c r="A9" s="27"/>
      <c r="B9" s="29" t="s">
        <v>89</v>
      </c>
      <c r="C9" s="81"/>
      <c r="D9" s="81">
        <f aca="true" t="shared" si="1" ref="D9:R9">D8</f>
        <v>0</v>
      </c>
      <c r="E9" s="81">
        <f t="shared" si="1"/>
        <v>34</v>
      </c>
      <c r="F9" s="81">
        <f t="shared" si="1"/>
        <v>1220</v>
      </c>
      <c r="G9" s="81">
        <f t="shared" si="1"/>
        <v>35</v>
      </c>
      <c r="H9" s="81">
        <f t="shared" si="1"/>
        <v>1398</v>
      </c>
      <c r="I9" s="81">
        <f t="shared" si="1"/>
        <v>12</v>
      </c>
      <c r="J9" s="81">
        <f t="shared" si="1"/>
        <v>528</v>
      </c>
      <c r="K9" s="81">
        <f t="shared" si="1"/>
        <v>11</v>
      </c>
      <c r="L9" s="81">
        <f t="shared" si="1"/>
        <v>409</v>
      </c>
      <c r="M9" s="81">
        <f t="shared" si="1"/>
        <v>12</v>
      </c>
      <c r="N9" s="81">
        <f t="shared" si="1"/>
        <v>461</v>
      </c>
      <c r="O9" s="81">
        <f t="shared" si="1"/>
        <v>1148</v>
      </c>
      <c r="P9" s="81">
        <f t="shared" si="1"/>
        <v>528</v>
      </c>
      <c r="Q9" s="81">
        <f t="shared" si="1"/>
        <v>797</v>
      </c>
      <c r="R9" s="83">
        <f t="shared" si="1"/>
        <v>66.24843161856964</v>
      </c>
    </row>
    <row r="10" spans="1:18" ht="30" customHeight="1">
      <c r="A10" s="28"/>
      <c r="B10" s="29" t="s">
        <v>97</v>
      </c>
      <c r="C10" s="81"/>
      <c r="D10" s="81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  <c r="R10" s="86"/>
    </row>
    <row r="11" spans="1:18" s="161" customFormat="1" ht="30" customHeight="1">
      <c r="A11" s="183">
        <v>1</v>
      </c>
      <c r="B11" s="184" t="s">
        <v>279</v>
      </c>
      <c r="C11" s="162">
        <v>1</v>
      </c>
      <c r="D11" s="162"/>
      <c r="E11" s="162">
        <v>22</v>
      </c>
      <c r="F11" s="162">
        <v>804</v>
      </c>
      <c r="G11" s="162">
        <f>I11+K11+M11</f>
        <v>23</v>
      </c>
      <c r="H11" s="162">
        <f>J11+L11+N11</f>
        <v>933</v>
      </c>
      <c r="I11" s="162">
        <v>8</v>
      </c>
      <c r="J11" s="162">
        <v>352</v>
      </c>
      <c r="K11" s="162">
        <v>7</v>
      </c>
      <c r="L11" s="162">
        <v>269</v>
      </c>
      <c r="M11" s="162">
        <v>8</v>
      </c>
      <c r="N11" s="162">
        <v>312</v>
      </c>
      <c r="O11" s="162">
        <v>705</v>
      </c>
      <c r="P11" s="162">
        <v>352</v>
      </c>
      <c r="Q11" s="162">
        <v>535</v>
      </c>
      <c r="R11" s="182">
        <f>P11/Q11*100</f>
        <v>65.7943925233645</v>
      </c>
    </row>
    <row r="12" spans="1:18" s="21" customFormat="1" ht="30" customHeight="1">
      <c r="A12" s="57">
        <v>2</v>
      </c>
      <c r="B12" s="7" t="s">
        <v>278</v>
      </c>
      <c r="C12" s="57">
        <v>1</v>
      </c>
      <c r="D12" s="57"/>
      <c r="E12" s="57">
        <v>12</v>
      </c>
      <c r="F12" s="57">
        <v>416</v>
      </c>
      <c r="G12" s="162">
        <f>I12+K12+M12</f>
        <v>12</v>
      </c>
      <c r="H12" s="162">
        <f>J12+L12+N12</f>
        <v>465</v>
      </c>
      <c r="I12" s="57">
        <v>4</v>
      </c>
      <c r="J12" s="57">
        <v>176</v>
      </c>
      <c r="K12" s="57">
        <v>4</v>
      </c>
      <c r="L12" s="57">
        <v>140</v>
      </c>
      <c r="M12" s="57">
        <v>4</v>
      </c>
      <c r="N12" s="57">
        <v>149</v>
      </c>
      <c r="O12" s="57">
        <v>443</v>
      </c>
      <c r="P12" s="57">
        <v>176</v>
      </c>
      <c r="Q12" s="57">
        <v>262</v>
      </c>
      <c r="R12" s="82">
        <f>P12/Q12*100</f>
        <v>67.17557251908397</v>
      </c>
    </row>
  </sheetData>
  <sheetProtection/>
  <mergeCells count="18">
    <mergeCell ref="A1:B1"/>
    <mergeCell ref="E4:F5"/>
    <mergeCell ref="P4:P6"/>
    <mergeCell ref="Q4:Q6"/>
    <mergeCell ref="R4:R6"/>
    <mergeCell ref="I5:J5"/>
    <mergeCell ref="K5:L5"/>
    <mergeCell ref="M5:N5"/>
    <mergeCell ref="A2:R2"/>
    <mergeCell ref="A3:P3"/>
    <mergeCell ref="Q3:R3"/>
    <mergeCell ref="A4:A6"/>
    <mergeCell ref="B4:B6"/>
    <mergeCell ref="C4:C6"/>
    <mergeCell ref="G4:H5"/>
    <mergeCell ref="I4:N4"/>
    <mergeCell ref="O4:O6"/>
    <mergeCell ref="D4:D6"/>
  </mergeCells>
  <printOptions horizontalCentered="1"/>
  <pageMargins left="0.24" right="0.16" top="0.75" bottom="0.75" header="0.3" footer="0.3"/>
  <pageSetup horizontalDpi="300" verticalDpi="3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2" sqref="A2:N2"/>
    </sheetView>
  </sheetViews>
  <sheetFormatPr defaultColWidth="9.00390625" defaultRowHeight="15.75"/>
  <cols>
    <col min="1" max="1" width="4.50390625" style="2" bestFit="1" customWidth="1"/>
    <col min="2" max="2" width="27.00390625" style="10" customWidth="1"/>
    <col min="3" max="3" width="8.625" style="5" customWidth="1"/>
    <col min="4" max="4" width="9.75390625" style="5" customWidth="1"/>
    <col min="5" max="5" width="6.75390625" style="5" customWidth="1"/>
    <col min="6" max="6" width="8.625" style="5" customWidth="1"/>
    <col min="7" max="7" width="6.50390625" style="5" customWidth="1"/>
    <col min="8" max="8" width="8.375" style="5" customWidth="1"/>
    <col min="9" max="9" width="7.125" style="5" customWidth="1"/>
    <col min="10" max="10" width="9.125" style="5" customWidth="1"/>
    <col min="11" max="11" width="9.50390625" style="5" customWidth="1"/>
    <col min="12" max="12" width="11.125" style="5" customWidth="1"/>
    <col min="13" max="13" width="14.625" style="5" customWidth="1"/>
    <col min="14" max="14" width="9.375" style="5" customWidth="1"/>
    <col min="15" max="16384" width="9.00390625" style="2" customWidth="1"/>
  </cols>
  <sheetData>
    <row r="1" spans="1:2" ht="33.75" customHeight="1">
      <c r="A1" s="187" t="s">
        <v>231</v>
      </c>
      <c r="B1" s="187"/>
    </row>
    <row r="2" spans="1:14" ht="54.75" customHeight="1">
      <c r="A2" s="250" t="s">
        <v>321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  <c r="N3" s="252"/>
    </row>
    <row r="4" spans="1:14" ht="15.75" customHeight="1">
      <c r="A4" s="221" t="s">
        <v>30</v>
      </c>
      <c r="B4" s="222" t="s">
        <v>0</v>
      </c>
      <c r="C4" s="222" t="s">
        <v>297</v>
      </c>
      <c r="D4" s="222"/>
      <c r="E4" s="222" t="s">
        <v>5</v>
      </c>
      <c r="F4" s="222"/>
      <c r="G4" s="222"/>
      <c r="H4" s="222"/>
      <c r="I4" s="222"/>
      <c r="J4" s="222"/>
      <c r="K4" s="222" t="s">
        <v>22</v>
      </c>
      <c r="L4" s="222" t="s">
        <v>298</v>
      </c>
      <c r="M4" s="222" t="s">
        <v>299</v>
      </c>
      <c r="N4" s="222" t="s">
        <v>80</v>
      </c>
    </row>
    <row r="5" spans="1:14" ht="15.75" customHeight="1">
      <c r="A5" s="221"/>
      <c r="B5" s="222"/>
      <c r="C5" s="222"/>
      <c r="D5" s="222"/>
      <c r="E5" s="222" t="s">
        <v>81</v>
      </c>
      <c r="F5" s="222"/>
      <c r="G5" s="222" t="s">
        <v>82</v>
      </c>
      <c r="H5" s="222"/>
      <c r="I5" s="222" t="s">
        <v>83</v>
      </c>
      <c r="J5" s="222"/>
      <c r="K5" s="222"/>
      <c r="L5" s="222"/>
      <c r="M5" s="222"/>
      <c r="N5" s="222"/>
    </row>
    <row r="6" spans="1:14" ht="45.75" customHeight="1">
      <c r="A6" s="221"/>
      <c r="B6" s="222"/>
      <c r="C6" s="19" t="s">
        <v>4</v>
      </c>
      <c r="D6" s="19" t="s">
        <v>29</v>
      </c>
      <c r="E6" s="19" t="s">
        <v>4</v>
      </c>
      <c r="F6" s="19" t="s">
        <v>29</v>
      </c>
      <c r="G6" s="19" t="s">
        <v>4</v>
      </c>
      <c r="H6" s="19" t="s">
        <v>29</v>
      </c>
      <c r="I6" s="19" t="s">
        <v>4</v>
      </c>
      <c r="J6" s="19" t="s">
        <v>29</v>
      </c>
      <c r="K6" s="222"/>
      <c r="L6" s="222"/>
      <c r="M6" s="222"/>
      <c r="N6" s="222"/>
    </row>
    <row r="7" spans="1:14" ht="18.75" customHeight="1">
      <c r="A7" s="15"/>
      <c r="B7" s="22"/>
      <c r="C7" s="22" t="s">
        <v>85</v>
      </c>
      <c r="D7" s="22" t="s">
        <v>86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/>
      <c r="L7" s="22">
        <v>9</v>
      </c>
      <c r="M7" s="22">
        <v>10</v>
      </c>
      <c r="N7" s="22" t="s">
        <v>87</v>
      </c>
    </row>
    <row r="8" spans="1:14" s="79" customFormat="1" ht="30" customHeight="1">
      <c r="A8" s="27"/>
      <c r="B8" s="17" t="s">
        <v>151</v>
      </c>
      <c r="C8" s="80">
        <f>C9</f>
        <v>3</v>
      </c>
      <c r="D8" s="80">
        <f aca="true" t="shared" si="0" ref="D8:N8">D9</f>
        <v>30</v>
      </c>
      <c r="E8" s="80">
        <f t="shared" si="0"/>
        <v>1</v>
      </c>
      <c r="F8" s="80">
        <f t="shared" si="0"/>
        <v>8</v>
      </c>
      <c r="G8" s="80">
        <f t="shared" si="0"/>
        <v>1</v>
      </c>
      <c r="H8" s="80">
        <f t="shared" si="0"/>
        <v>15</v>
      </c>
      <c r="I8" s="80">
        <f t="shared" si="0"/>
        <v>1</v>
      </c>
      <c r="J8" s="80">
        <f t="shared" si="0"/>
        <v>7</v>
      </c>
      <c r="K8" s="80">
        <f t="shared" si="0"/>
        <v>29</v>
      </c>
      <c r="L8" s="80">
        <f t="shared" si="0"/>
        <v>11</v>
      </c>
      <c r="M8" s="178">
        <f t="shared" si="0"/>
        <v>242</v>
      </c>
      <c r="N8" s="179">
        <f t="shared" si="0"/>
        <v>4.545454545454546</v>
      </c>
    </row>
    <row r="9" spans="1:14" s="21" customFormat="1" ht="30" customHeight="1">
      <c r="A9" s="30">
        <v>1</v>
      </c>
      <c r="B9" s="87" t="s">
        <v>280</v>
      </c>
      <c r="C9" s="57">
        <v>3</v>
      </c>
      <c r="D9" s="57">
        <v>30</v>
      </c>
      <c r="E9" s="57">
        <v>1</v>
      </c>
      <c r="F9" s="57">
        <v>8</v>
      </c>
      <c r="G9" s="57">
        <v>1</v>
      </c>
      <c r="H9" s="57">
        <v>15</v>
      </c>
      <c r="I9" s="57">
        <v>1</v>
      </c>
      <c r="J9" s="57">
        <v>7</v>
      </c>
      <c r="K9" s="57">
        <v>29</v>
      </c>
      <c r="L9" s="57">
        <v>11</v>
      </c>
      <c r="M9" s="180">
        <v>242</v>
      </c>
      <c r="N9" s="181">
        <f>L9/M9*100</f>
        <v>4.545454545454546</v>
      </c>
    </row>
  </sheetData>
  <sheetProtection/>
  <mergeCells count="15">
    <mergeCell ref="B4:B6"/>
    <mergeCell ref="C4:D5"/>
    <mergeCell ref="E4:J4"/>
    <mergeCell ref="K4:K6"/>
    <mergeCell ref="L4:L6"/>
    <mergeCell ref="M4:M6"/>
    <mergeCell ref="N4:N6"/>
    <mergeCell ref="E5:F5"/>
    <mergeCell ref="G5:H5"/>
    <mergeCell ref="I5:J5"/>
    <mergeCell ref="A1:B1"/>
    <mergeCell ref="A2:N2"/>
    <mergeCell ref="A3:L3"/>
    <mergeCell ref="M3:N3"/>
    <mergeCell ref="A4:A6"/>
  </mergeCells>
  <printOptions horizontalCentered="1"/>
  <pageMargins left="0.24" right="0.16" top="0.54" bottom="0.75" header="0.3" footer="0.3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H6" sqref="H6"/>
    </sheetView>
  </sheetViews>
  <sheetFormatPr defaultColWidth="9.00390625" defaultRowHeight="15.75"/>
  <cols>
    <col min="1" max="1" width="4.50390625" style="2" bestFit="1" customWidth="1"/>
    <col min="2" max="2" width="25.625" style="10" customWidth="1"/>
    <col min="3" max="3" width="7.625" style="10" customWidth="1"/>
    <col min="4" max="4" width="8.875" style="5" customWidth="1"/>
    <col min="5" max="5" width="7.125" style="5" customWidth="1"/>
    <col min="6" max="6" width="9.875" style="5" customWidth="1"/>
    <col min="7" max="7" width="6.75390625" style="5" customWidth="1"/>
    <col min="8" max="8" width="9.00390625" style="5" customWidth="1"/>
    <col min="9" max="9" width="6.50390625" style="5" customWidth="1"/>
    <col min="10" max="10" width="9.375" style="5" customWidth="1"/>
    <col min="11" max="12" width="7.125" style="5" customWidth="1"/>
    <col min="13" max="13" width="6.875" style="5" customWidth="1"/>
    <col min="14" max="14" width="8.25390625" style="5" customWidth="1"/>
    <col min="15" max="15" width="7.25390625" style="5" customWidth="1"/>
    <col min="16" max="16" width="7.50390625" style="5" customWidth="1"/>
    <col min="17" max="16384" width="9.00390625" style="2" customWidth="1"/>
  </cols>
  <sheetData>
    <row r="1" spans="1:2" ht="39" customHeight="1">
      <c r="A1" s="187" t="s">
        <v>231</v>
      </c>
      <c r="B1" s="187"/>
    </row>
    <row r="2" spans="1:16" ht="50.25" customHeight="1">
      <c r="A2" s="250" t="s">
        <v>322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ht="1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252"/>
    </row>
    <row r="4" spans="1:16" ht="15.75" customHeight="1">
      <c r="A4" s="221" t="s">
        <v>30</v>
      </c>
      <c r="B4" s="222" t="s">
        <v>98</v>
      </c>
      <c r="C4" s="243" t="s">
        <v>304</v>
      </c>
      <c r="D4" s="244"/>
      <c r="E4" s="222" t="s">
        <v>301</v>
      </c>
      <c r="F4" s="222"/>
      <c r="G4" s="222" t="s">
        <v>5</v>
      </c>
      <c r="H4" s="222"/>
      <c r="I4" s="222"/>
      <c r="J4" s="222"/>
      <c r="K4" s="222"/>
      <c r="L4" s="222"/>
      <c r="M4" s="222" t="s">
        <v>22</v>
      </c>
      <c r="N4" s="222" t="s">
        <v>302</v>
      </c>
      <c r="O4" s="222" t="s">
        <v>303</v>
      </c>
      <c r="P4" s="222" t="s">
        <v>80</v>
      </c>
    </row>
    <row r="5" spans="1:16" ht="37.5" customHeight="1">
      <c r="A5" s="221"/>
      <c r="B5" s="222"/>
      <c r="C5" s="245"/>
      <c r="D5" s="246"/>
      <c r="E5" s="222"/>
      <c r="F5" s="222"/>
      <c r="G5" s="222" t="s">
        <v>81</v>
      </c>
      <c r="H5" s="222"/>
      <c r="I5" s="222" t="s">
        <v>82</v>
      </c>
      <c r="J5" s="222"/>
      <c r="K5" s="222" t="s">
        <v>83</v>
      </c>
      <c r="L5" s="222"/>
      <c r="M5" s="222"/>
      <c r="N5" s="222"/>
      <c r="O5" s="222"/>
      <c r="P5" s="222"/>
    </row>
    <row r="6" spans="1:16" ht="65.25" customHeight="1">
      <c r="A6" s="221"/>
      <c r="B6" s="222"/>
      <c r="C6" s="19" t="s">
        <v>4</v>
      </c>
      <c r="D6" s="19" t="s">
        <v>29</v>
      </c>
      <c r="E6" s="19" t="s">
        <v>4</v>
      </c>
      <c r="F6" s="19" t="s">
        <v>29</v>
      </c>
      <c r="G6" s="19" t="s">
        <v>4</v>
      </c>
      <c r="H6" s="19" t="s">
        <v>29</v>
      </c>
      <c r="I6" s="19" t="s">
        <v>4</v>
      </c>
      <c r="J6" s="19" t="s">
        <v>29</v>
      </c>
      <c r="K6" s="19" t="s">
        <v>4</v>
      </c>
      <c r="L6" s="19" t="s">
        <v>29</v>
      </c>
      <c r="M6" s="222"/>
      <c r="N6" s="222"/>
      <c r="O6" s="222"/>
      <c r="P6" s="222"/>
    </row>
    <row r="7" spans="1:16" ht="15">
      <c r="A7" s="15"/>
      <c r="B7" s="22"/>
      <c r="C7" s="22"/>
      <c r="D7" s="22"/>
      <c r="E7" s="32" t="s">
        <v>85</v>
      </c>
      <c r="F7" s="32" t="s">
        <v>99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/>
      <c r="N7" s="22"/>
      <c r="O7" s="9"/>
      <c r="P7" s="9"/>
    </row>
    <row r="8" spans="1:16" s="79" customFormat="1" ht="30" customHeight="1">
      <c r="A8" s="27"/>
      <c r="B8" s="17" t="s">
        <v>151</v>
      </c>
      <c r="C8" s="80">
        <f>C9</f>
        <v>3</v>
      </c>
      <c r="D8" s="80">
        <f aca="true" t="shared" si="0" ref="D8:P8">D9</f>
        <v>30</v>
      </c>
      <c r="E8" s="80">
        <f t="shared" si="0"/>
        <v>3</v>
      </c>
      <c r="F8" s="80">
        <f t="shared" si="0"/>
        <v>67</v>
      </c>
      <c r="G8" s="80">
        <f t="shared" si="0"/>
        <v>1</v>
      </c>
      <c r="H8" s="80">
        <f t="shared" si="0"/>
        <v>44</v>
      </c>
      <c r="I8" s="80">
        <f t="shared" si="0"/>
        <v>1</v>
      </c>
      <c r="J8" s="80">
        <f t="shared" si="0"/>
        <v>8</v>
      </c>
      <c r="K8" s="80">
        <f t="shared" si="0"/>
        <v>1</v>
      </c>
      <c r="L8" s="80">
        <f t="shared" si="0"/>
        <v>15</v>
      </c>
      <c r="M8" s="80">
        <f>M9</f>
        <v>62</v>
      </c>
      <c r="N8" s="80">
        <f t="shared" si="0"/>
        <v>44</v>
      </c>
      <c r="O8" s="80">
        <f>O9</f>
        <v>293</v>
      </c>
      <c r="P8" s="88">
        <f t="shared" si="0"/>
        <v>15.017064846416384</v>
      </c>
    </row>
    <row r="9" spans="1:16" s="21" customFormat="1" ht="30" customHeight="1">
      <c r="A9" s="70">
        <v>1</v>
      </c>
      <c r="B9" s="64" t="s">
        <v>280</v>
      </c>
      <c r="C9" s="22">
        <v>3</v>
      </c>
      <c r="D9" s="22">
        <v>30</v>
      </c>
      <c r="E9" s="57">
        <f>G9+I9+K9</f>
        <v>3</v>
      </c>
      <c r="F9" s="57">
        <f>H9+J9+L9</f>
        <v>67</v>
      </c>
      <c r="G9" s="57">
        <v>1</v>
      </c>
      <c r="H9" s="57">
        <v>44</v>
      </c>
      <c r="I9" s="57">
        <v>1</v>
      </c>
      <c r="J9" s="57">
        <v>8</v>
      </c>
      <c r="K9" s="57">
        <v>1</v>
      </c>
      <c r="L9" s="57">
        <v>15</v>
      </c>
      <c r="M9" s="57">
        <v>62</v>
      </c>
      <c r="N9" s="57">
        <v>44</v>
      </c>
      <c r="O9" s="162">
        <v>293</v>
      </c>
      <c r="P9" s="182">
        <f>N9/O9*100</f>
        <v>15.017064846416384</v>
      </c>
    </row>
  </sheetData>
  <sheetProtection/>
  <mergeCells count="16">
    <mergeCell ref="E4:F5"/>
    <mergeCell ref="G4:L4"/>
    <mergeCell ref="M4:M6"/>
    <mergeCell ref="N4:N6"/>
    <mergeCell ref="O4:O6"/>
    <mergeCell ref="A1:B1"/>
    <mergeCell ref="P4:P6"/>
    <mergeCell ref="G5:H5"/>
    <mergeCell ref="I5:J5"/>
    <mergeCell ref="K5:L5"/>
    <mergeCell ref="A2:P2"/>
    <mergeCell ref="A3:N3"/>
    <mergeCell ref="O3:P3"/>
    <mergeCell ref="A4:A6"/>
    <mergeCell ref="B4:B6"/>
    <mergeCell ref="C4:D5"/>
  </mergeCells>
  <printOptions horizontalCentered="1"/>
  <pageMargins left="0.24" right="0.16" top="0.75" bottom="0.75" header="0.3" footer="0.3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zoomScale="90" zoomScaleNormal="90" zoomScalePageLayoutView="0" workbookViewId="0" topLeftCell="A1">
      <selection activeCell="A2" sqref="A2:W2"/>
    </sheetView>
  </sheetViews>
  <sheetFormatPr defaultColWidth="9.00390625" defaultRowHeight="15.75"/>
  <cols>
    <col min="1" max="1" width="5.375" style="129" customWidth="1"/>
    <col min="2" max="2" width="22.375" style="130" customWidth="1"/>
    <col min="3" max="13" width="6.875" style="95" customWidth="1"/>
    <col min="14" max="14" width="8.375" style="95" customWidth="1"/>
    <col min="15" max="23" width="6.875" style="95" customWidth="1"/>
    <col min="24" max="16384" width="9.00390625" style="2" customWidth="1"/>
  </cols>
  <sheetData>
    <row r="1" spans="1:2" ht="42" customHeight="1">
      <c r="A1" s="191" t="s">
        <v>231</v>
      </c>
      <c r="B1" s="191"/>
    </row>
    <row r="2" spans="1:23" ht="49.5" customHeight="1">
      <c r="A2" s="192" t="s">
        <v>307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23" ht="1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15.75" customHeight="1">
      <c r="A4" s="195" t="s">
        <v>30</v>
      </c>
      <c r="B4" s="196" t="s">
        <v>84</v>
      </c>
      <c r="C4" s="199" t="s">
        <v>18</v>
      </c>
      <c r="D4" s="199" t="s">
        <v>305</v>
      </c>
      <c r="E4" s="200" t="s">
        <v>167</v>
      </c>
      <c r="F4" s="203" t="s">
        <v>31</v>
      </c>
      <c r="G4" s="203"/>
      <c r="H4" s="203"/>
      <c r="I4" s="203"/>
      <c r="J4" s="203"/>
      <c r="K4" s="203"/>
      <c r="L4" s="203"/>
      <c r="M4" s="203"/>
      <c r="N4" s="203" t="s">
        <v>32</v>
      </c>
      <c r="O4" s="203"/>
      <c r="P4" s="203"/>
      <c r="Q4" s="203"/>
      <c r="R4" s="203"/>
      <c r="S4" s="203"/>
      <c r="T4" s="203"/>
      <c r="U4" s="203"/>
      <c r="V4" s="203"/>
      <c r="W4" s="203"/>
    </row>
    <row r="5" spans="1:23" ht="18" customHeight="1">
      <c r="A5" s="195"/>
      <c r="B5" s="197"/>
      <c r="C5" s="199"/>
      <c r="D5" s="199"/>
      <c r="E5" s="201"/>
      <c r="F5" s="204" t="s">
        <v>148</v>
      </c>
      <c r="G5" s="203" t="s">
        <v>33</v>
      </c>
      <c r="H5" s="203"/>
      <c r="I5" s="203"/>
      <c r="J5" s="203" t="s">
        <v>34</v>
      </c>
      <c r="K5" s="203"/>
      <c r="L5" s="203"/>
      <c r="M5" s="203"/>
      <c r="N5" s="204" t="s">
        <v>35</v>
      </c>
      <c r="O5" s="203" t="s">
        <v>36</v>
      </c>
      <c r="P5" s="203"/>
      <c r="Q5" s="203"/>
      <c r="R5" s="203"/>
      <c r="S5" s="203" t="s">
        <v>37</v>
      </c>
      <c r="T5" s="203"/>
      <c r="U5" s="203"/>
      <c r="V5" s="203"/>
      <c r="W5" s="203"/>
    </row>
    <row r="6" spans="1:23" ht="20.25" customHeight="1">
      <c r="A6" s="195"/>
      <c r="B6" s="197"/>
      <c r="C6" s="199"/>
      <c r="D6" s="199"/>
      <c r="E6" s="201"/>
      <c r="F6" s="204"/>
      <c r="G6" s="204" t="s">
        <v>38</v>
      </c>
      <c r="H6" s="203" t="s">
        <v>39</v>
      </c>
      <c r="I6" s="203"/>
      <c r="J6" s="204" t="s">
        <v>40</v>
      </c>
      <c r="K6" s="203" t="s">
        <v>39</v>
      </c>
      <c r="L6" s="203"/>
      <c r="M6" s="199" t="s">
        <v>41</v>
      </c>
      <c r="N6" s="204"/>
      <c r="O6" s="204" t="s">
        <v>42</v>
      </c>
      <c r="P6" s="203" t="s">
        <v>43</v>
      </c>
      <c r="Q6" s="203"/>
      <c r="R6" s="203"/>
      <c r="S6" s="204" t="s">
        <v>44</v>
      </c>
      <c r="T6" s="203" t="s">
        <v>43</v>
      </c>
      <c r="U6" s="203"/>
      <c r="V6" s="203"/>
      <c r="W6" s="203"/>
    </row>
    <row r="7" spans="1:23" ht="92.25" customHeight="1">
      <c r="A7" s="195"/>
      <c r="B7" s="198"/>
      <c r="C7" s="199"/>
      <c r="D7" s="199"/>
      <c r="E7" s="202"/>
      <c r="F7" s="204"/>
      <c r="G7" s="204"/>
      <c r="H7" s="165" t="s">
        <v>149</v>
      </c>
      <c r="I7" s="165" t="s">
        <v>150</v>
      </c>
      <c r="J7" s="204"/>
      <c r="K7" s="165" t="s">
        <v>149</v>
      </c>
      <c r="L7" s="165" t="s">
        <v>150</v>
      </c>
      <c r="M7" s="199"/>
      <c r="N7" s="204"/>
      <c r="O7" s="204"/>
      <c r="P7" s="116" t="s">
        <v>45</v>
      </c>
      <c r="Q7" s="117" t="s">
        <v>46</v>
      </c>
      <c r="R7" s="116" t="s">
        <v>149</v>
      </c>
      <c r="S7" s="204"/>
      <c r="T7" s="106" t="s">
        <v>45</v>
      </c>
      <c r="U7" s="116" t="s">
        <v>47</v>
      </c>
      <c r="V7" s="116" t="s">
        <v>46</v>
      </c>
      <c r="W7" s="116" t="s">
        <v>149</v>
      </c>
    </row>
    <row r="8" spans="1:23" ht="19.5" customHeight="1">
      <c r="A8" s="118"/>
      <c r="B8" s="119"/>
      <c r="C8" s="120"/>
      <c r="D8" s="120"/>
      <c r="E8" s="120"/>
      <c r="F8" s="120" t="s">
        <v>48</v>
      </c>
      <c r="G8" s="120" t="s">
        <v>49</v>
      </c>
      <c r="H8" s="120">
        <v>3</v>
      </c>
      <c r="I8" s="120">
        <v>4</v>
      </c>
      <c r="J8" s="120" t="s">
        <v>50</v>
      </c>
      <c r="K8" s="120">
        <v>6</v>
      </c>
      <c r="L8" s="120">
        <v>7</v>
      </c>
      <c r="M8" s="120">
        <v>8</v>
      </c>
      <c r="N8" s="120" t="s">
        <v>51</v>
      </c>
      <c r="O8" s="120">
        <v>10</v>
      </c>
      <c r="P8" s="120">
        <v>11</v>
      </c>
      <c r="Q8" s="120">
        <v>12</v>
      </c>
      <c r="R8" s="120">
        <v>13</v>
      </c>
      <c r="S8" s="120">
        <v>14</v>
      </c>
      <c r="T8" s="120">
        <v>15</v>
      </c>
      <c r="U8" s="120">
        <v>16</v>
      </c>
      <c r="V8" s="120">
        <v>17</v>
      </c>
      <c r="W8" s="120">
        <v>18</v>
      </c>
    </row>
    <row r="9" spans="1:23" ht="21.75" customHeight="1">
      <c r="A9" s="205" t="s">
        <v>169</v>
      </c>
      <c r="B9" s="206"/>
      <c r="C9" s="105">
        <f aca="true" t="shared" si="0" ref="C9:W9">C14+C17+C18+C22+C26+C30+C36+C40+C43+C46+C51+C54+C58+C62+C66+C69+C73</f>
        <v>17</v>
      </c>
      <c r="D9" s="105">
        <f t="shared" si="0"/>
        <v>48</v>
      </c>
      <c r="E9" s="105">
        <f t="shared" si="0"/>
        <v>0</v>
      </c>
      <c r="F9" s="164">
        <f t="shared" si="0"/>
        <v>178</v>
      </c>
      <c r="G9" s="164">
        <f t="shared" si="0"/>
        <v>63</v>
      </c>
      <c r="H9" s="164">
        <f t="shared" si="0"/>
        <v>63</v>
      </c>
      <c r="I9" s="164">
        <f t="shared" si="0"/>
        <v>0</v>
      </c>
      <c r="J9" s="164">
        <f t="shared" si="0"/>
        <v>115</v>
      </c>
      <c r="K9" s="164">
        <f t="shared" si="0"/>
        <v>111</v>
      </c>
      <c r="L9" s="164">
        <f t="shared" si="0"/>
        <v>4</v>
      </c>
      <c r="M9" s="164">
        <f t="shared" si="0"/>
        <v>39</v>
      </c>
      <c r="N9" s="164">
        <f t="shared" si="0"/>
        <v>2768</v>
      </c>
      <c r="O9" s="105">
        <f t="shared" si="0"/>
        <v>639</v>
      </c>
      <c r="P9" s="105">
        <f t="shared" si="0"/>
        <v>578</v>
      </c>
      <c r="Q9" s="105">
        <f t="shared" si="0"/>
        <v>637</v>
      </c>
      <c r="R9" s="105">
        <f t="shared" si="0"/>
        <v>621</v>
      </c>
      <c r="S9" s="105">
        <f t="shared" si="0"/>
        <v>2129</v>
      </c>
      <c r="T9" s="105">
        <f t="shared" si="0"/>
        <v>1928</v>
      </c>
      <c r="U9" s="105">
        <f t="shared" si="0"/>
        <v>715</v>
      </c>
      <c r="V9" s="105">
        <f t="shared" si="0"/>
        <v>2002</v>
      </c>
      <c r="W9" s="105">
        <f t="shared" si="0"/>
        <v>1899</v>
      </c>
    </row>
    <row r="10" spans="1:23" ht="21.75" customHeight="1">
      <c r="A10" s="118"/>
      <c r="B10" s="121" t="s">
        <v>152</v>
      </c>
      <c r="C10" s="96">
        <f>C9</f>
        <v>17</v>
      </c>
      <c r="D10" s="96">
        <f aca="true" t="shared" si="1" ref="D10:W10">D9</f>
        <v>48</v>
      </c>
      <c r="E10" s="96">
        <f t="shared" si="1"/>
        <v>0</v>
      </c>
      <c r="F10" s="96">
        <f t="shared" si="1"/>
        <v>178</v>
      </c>
      <c r="G10" s="96">
        <f t="shared" si="1"/>
        <v>63</v>
      </c>
      <c r="H10" s="96">
        <f t="shared" si="1"/>
        <v>63</v>
      </c>
      <c r="I10" s="96">
        <f t="shared" si="1"/>
        <v>0</v>
      </c>
      <c r="J10" s="96">
        <f t="shared" si="1"/>
        <v>115</v>
      </c>
      <c r="K10" s="96">
        <f t="shared" si="1"/>
        <v>111</v>
      </c>
      <c r="L10" s="96">
        <f t="shared" si="1"/>
        <v>4</v>
      </c>
      <c r="M10" s="96">
        <f t="shared" si="1"/>
        <v>39</v>
      </c>
      <c r="N10" s="96">
        <f t="shared" si="1"/>
        <v>2768</v>
      </c>
      <c r="O10" s="96">
        <f t="shared" si="1"/>
        <v>639</v>
      </c>
      <c r="P10" s="96">
        <f t="shared" si="1"/>
        <v>578</v>
      </c>
      <c r="Q10" s="96">
        <f t="shared" si="1"/>
        <v>637</v>
      </c>
      <c r="R10" s="96">
        <f t="shared" si="1"/>
        <v>621</v>
      </c>
      <c r="S10" s="96">
        <f t="shared" si="1"/>
        <v>2129</v>
      </c>
      <c r="T10" s="96">
        <f t="shared" si="1"/>
        <v>1928</v>
      </c>
      <c r="U10" s="96">
        <f t="shared" si="1"/>
        <v>715</v>
      </c>
      <c r="V10" s="96">
        <f t="shared" si="1"/>
        <v>2002</v>
      </c>
      <c r="W10" s="96">
        <f t="shared" si="1"/>
        <v>1899</v>
      </c>
    </row>
    <row r="11" spans="1:23" ht="21.75" customHeight="1">
      <c r="A11" s="118"/>
      <c r="B11" s="121" t="s">
        <v>153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2" spans="1:23" ht="21.75" customHeight="1">
      <c r="A12" s="118"/>
      <c r="B12" s="121" t="s">
        <v>168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</row>
    <row r="13" spans="1:23" ht="21.75" customHeight="1">
      <c r="A13" s="109" t="s">
        <v>2</v>
      </c>
      <c r="B13" s="122" t="s">
        <v>70</v>
      </c>
      <c r="C13" s="105"/>
      <c r="D13" s="105"/>
      <c r="E13" s="105"/>
      <c r="F13" s="164"/>
      <c r="G13" s="164"/>
      <c r="H13" s="164"/>
      <c r="I13" s="164"/>
      <c r="J13" s="164"/>
      <c r="K13" s="164"/>
      <c r="L13" s="164"/>
      <c r="M13" s="164"/>
      <c r="N13" s="164"/>
      <c r="O13" s="105"/>
      <c r="P13" s="105"/>
      <c r="Q13" s="105"/>
      <c r="R13" s="105"/>
      <c r="S13" s="105"/>
      <c r="T13" s="105"/>
      <c r="U13" s="105"/>
      <c r="V13" s="105"/>
      <c r="W13" s="105"/>
    </row>
    <row r="14" spans="1:23" s="1" customFormat="1" ht="21.75" customHeight="1">
      <c r="A14" s="123">
        <v>1</v>
      </c>
      <c r="B14" s="124" t="s">
        <v>171</v>
      </c>
      <c r="C14" s="105">
        <v>1</v>
      </c>
      <c r="D14" s="105">
        <f>SUM(D15:D16)</f>
        <v>2</v>
      </c>
      <c r="E14" s="105">
        <f aca="true" t="shared" si="2" ref="E14:W14">SUM(E15:E16)</f>
        <v>0</v>
      </c>
      <c r="F14" s="164">
        <f t="shared" si="2"/>
        <v>9</v>
      </c>
      <c r="G14" s="164">
        <f t="shared" si="2"/>
        <v>4</v>
      </c>
      <c r="H14" s="164">
        <f t="shared" si="2"/>
        <v>4</v>
      </c>
      <c r="I14" s="164">
        <f t="shared" si="2"/>
        <v>0</v>
      </c>
      <c r="J14" s="164">
        <f t="shared" si="2"/>
        <v>5</v>
      </c>
      <c r="K14" s="164">
        <f t="shared" si="2"/>
        <v>5</v>
      </c>
      <c r="L14" s="164">
        <f t="shared" si="2"/>
        <v>0</v>
      </c>
      <c r="M14" s="164">
        <f t="shared" si="2"/>
        <v>2</v>
      </c>
      <c r="N14" s="164">
        <f t="shared" si="2"/>
        <v>140</v>
      </c>
      <c r="O14" s="105">
        <f t="shared" si="2"/>
        <v>44</v>
      </c>
      <c r="P14" s="105">
        <f t="shared" si="2"/>
        <v>43</v>
      </c>
      <c r="Q14" s="105">
        <f t="shared" si="2"/>
        <v>44</v>
      </c>
      <c r="R14" s="105">
        <f t="shared" si="2"/>
        <v>40</v>
      </c>
      <c r="S14" s="105">
        <f t="shared" si="2"/>
        <v>96</v>
      </c>
      <c r="T14" s="105">
        <f t="shared" si="2"/>
        <v>90</v>
      </c>
      <c r="U14" s="105">
        <f t="shared" si="2"/>
        <v>28</v>
      </c>
      <c r="V14" s="105">
        <f t="shared" si="2"/>
        <v>96</v>
      </c>
      <c r="W14" s="105">
        <f t="shared" si="2"/>
        <v>94</v>
      </c>
    </row>
    <row r="15" spans="1:23" ht="21.75" customHeight="1">
      <c r="A15" s="71" t="s">
        <v>226</v>
      </c>
      <c r="B15" s="125" t="s">
        <v>172</v>
      </c>
      <c r="C15" s="126"/>
      <c r="D15" s="126">
        <v>1</v>
      </c>
      <c r="E15" s="126"/>
      <c r="F15" s="164">
        <f>G15+J15</f>
        <v>5</v>
      </c>
      <c r="G15" s="172">
        <f>H15+I15</f>
        <v>2</v>
      </c>
      <c r="H15" s="172">
        <v>2</v>
      </c>
      <c r="I15" s="172"/>
      <c r="J15" s="172">
        <f>K15+L15</f>
        <v>3</v>
      </c>
      <c r="K15" s="172">
        <v>3</v>
      </c>
      <c r="L15" s="172"/>
      <c r="M15" s="172">
        <v>1</v>
      </c>
      <c r="N15" s="164">
        <f>O15+S15</f>
        <v>83</v>
      </c>
      <c r="O15" s="126">
        <v>23</v>
      </c>
      <c r="P15" s="126">
        <v>22</v>
      </c>
      <c r="Q15" s="126">
        <v>23</v>
      </c>
      <c r="R15" s="126">
        <v>23</v>
      </c>
      <c r="S15" s="126">
        <v>60</v>
      </c>
      <c r="T15" s="126">
        <v>56</v>
      </c>
      <c r="U15" s="126">
        <v>20</v>
      </c>
      <c r="V15" s="126">
        <v>60</v>
      </c>
      <c r="W15" s="126">
        <v>58</v>
      </c>
    </row>
    <row r="16" spans="1:23" ht="21.75" customHeight="1">
      <c r="A16" s="71" t="s">
        <v>227</v>
      </c>
      <c r="B16" s="125" t="s">
        <v>173</v>
      </c>
      <c r="C16" s="127"/>
      <c r="D16" s="127">
        <v>1</v>
      </c>
      <c r="E16" s="127"/>
      <c r="F16" s="164">
        <f aca="true" t="shared" si="3" ref="F16:F77">G16+J16</f>
        <v>4</v>
      </c>
      <c r="G16" s="172">
        <f aca="true" t="shared" si="4" ref="G16:G77">H16+I16</f>
        <v>2</v>
      </c>
      <c r="H16" s="173">
        <v>2</v>
      </c>
      <c r="I16" s="173"/>
      <c r="J16" s="172">
        <f aca="true" t="shared" si="5" ref="J16:J77">K16+L16</f>
        <v>2</v>
      </c>
      <c r="K16" s="173">
        <v>2</v>
      </c>
      <c r="L16" s="173"/>
      <c r="M16" s="173">
        <v>1</v>
      </c>
      <c r="N16" s="164">
        <f aca="true" t="shared" si="6" ref="N16:N77">O16+S16</f>
        <v>57</v>
      </c>
      <c r="O16" s="127">
        <v>21</v>
      </c>
      <c r="P16" s="127">
        <v>21</v>
      </c>
      <c r="Q16" s="127">
        <v>21</v>
      </c>
      <c r="R16" s="127">
        <v>17</v>
      </c>
      <c r="S16" s="127">
        <v>36</v>
      </c>
      <c r="T16" s="127">
        <v>34</v>
      </c>
      <c r="U16" s="127">
        <v>8</v>
      </c>
      <c r="V16" s="127">
        <v>36</v>
      </c>
      <c r="W16" s="127">
        <v>36</v>
      </c>
    </row>
    <row r="17" spans="1:23" s="1" customFormat="1" ht="21.75" customHeight="1">
      <c r="A17" s="123">
        <v>2</v>
      </c>
      <c r="B17" s="124" t="s">
        <v>174</v>
      </c>
      <c r="C17" s="109">
        <v>1</v>
      </c>
      <c r="D17" s="109">
        <v>1</v>
      </c>
      <c r="E17" s="109">
        <v>0</v>
      </c>
      <c r="F17" s="164">
        <f t="shared" si="3"/>
        <v>14</v>
      </c>
      <c r="G17" s="172">
        <f t="shared" si="4"/>
        <v>5</v>
      </c>
      <c r="H17" s="164">
        <v>5</v>
      </c>
      <c r="I17" s="164">
        <v>0</v>
      </c>
      <c r="J17" s="172">
        <f t="shared" si="5"/>
        <v>9</v>
      </c>
      <c r="K17" s="164">
        <v>9</v>
      </c>
      <c r="L17" s="164">
        <v>0</v>
      </c>
      <c r="M17" s="164">
        <v>3</v>
      </c>
      <c r="N17" s="164">
        <f t="shared" si="6"/>
        <v>236</v>
      </c>
      <c r="O17" s="109">
        <v>52</v>
      </c>
      <c r="P17" s="109">
        <v>28</v>
      </c>
      <c r="Q17" s="109">
        <v>52</v>
      </c>
      <c r="R17" s="109">
        <v>40</v>
      </c>
      <c r="S17" s="109">
        <v>184</v>
      </c>
      <c r="T17" s="109">
        <v>98</v>
      </c>
      <c r="U17" s="109">
        <v>54</v>
      </c>
      <c r="V17" s="109">
        <v>184</v>
      </c>
      <c r="W17" s="109">
        <v>184</v>
      </c>
    </row>
    <row r="18" spans="1:23" s="1" customFormat="1" ht="21.75" customHeight="1">
      <c r="A18" s="123">
        <v>3</v>
      </c>
      <c r="B18" s="124" t="s">
        <v>175</v>
      </c>
      <c r="C18" s="105">
        <v>1</v>
      </c>
      <c r="D18" s="105">
        <f>SUM(D19:D21)</f>
        <v>3</v>
      </c>
      <c r="E18" s="105">
        <f aca="true" t="shared" si="7" ref="E18:W18">SUM(E19:E21)</f>
        <v>0</v>
      </c>
      <c r="F18" s="164">
        <f t="shared" si="3"/>
        <v>12</v>
      </c>
      <c r="G18" s="172">
        <f t="shared" si="4"/>
        <v>3</v>
      </c>
      <c r="H18" s="164">
        <f t="shared" si="7"/>
        <v>3</v>
      </c>
      <c r="I18" s="164">
        <f t="shared" si="7"/>
        <v>0</v>
      </c>
      <c r="J18" s="172">
        <f t="shared" si="5"/>
        <v>9</v>
      </c>
      <c r="K18" s="164">
        <f t="shared" si="7"/>
        <v>8</v>
      </c>
      <c r="L18" s="164">
        <f t="shared" si="7"/>
        <v>1</v>
      </c>
      <c r="M18" s="164">
        <f t="shared" si="7"/>
        <v>2</v>
      </c>
      <c r="N18" s="164">
        <f t="shared" si="6"/>
        <v>222</v>
      </c>
      <c r="O18" s="105">
        <f t="shared" si="7"/>
        <v>33</v>
      </c>
      <c r="P18" s="105">
        <f t="shared" si="7"/>
        <v>25</v>
      </c>
      <c r="Q18" s="105">
        <f t="shared" si="7"/>
        <v>33</v>
      </c>
      <c r="R18" s="105">
        <f t="shared" si="7"/>
        <v>33</v>
      </c>
      <c r="S18" s="105">
        <f t="shared" si="7"/>
        <v>189</v>
      </c>
      <c r="T18" s="105">
        <f t="shared" si="7"/>
        <v>160</v>
      </c>
      <c r="U18" s="105">
        <f t="shared" si="7"/>
        <v>66</v>
      </c>
      <c r="V18" s="105">
        <f t="shared" si="7"/>
        <v>189</v>
      </c>
      <c r="W18" s="105">
        <f t="shared" si="7"/>
        <v>168</v>
      </c>
    </row>
    <row r="19" spans="1:23" ht="21.75" customHeight="1">
      <c r="A19" s="71" t="s">
        <v>226</v>
      </c>
      <c r="B19" s="125" t="s">
        <v>176</v>
      </c>
      <c r="C19" s="126"/>
      <c r="D19" s="126">
        <v>1</v>
      </c>
      <c r="E19" s="126"/>
      <c r="F19" s="164">
        <f t="shared" si="3"/>
        <v>9</v>
      </c>
      <c r="G19" s="172">
        <f t="shared" si="4"/>
        <v>2</v>
      </c>
      <c r="H19" s="172">
        <v>2</v>
      </c>
      <c r="I19" s="172"/>
      <c r="J19" s="172">
        <f t="shared" si="5"/>
        <v>7</v>
      </c>
      <c r="K19" s="172">
        <v>7</v>
      </c>
      <c r="L19" s="172"/>
      <c r="M19" s="172">
        <v>2</v>
      </c>
      <c r="N19" s="164">
        <f t="shared" si="6"/>
        <v>169</v>
      </c>
      <c r="O19" s="126">
        <v>27</v>
      </c>
      <c r="P19" s="126">
        <v>19</v>
      </c>
      <c r="Q19" s="126">
        <v>27</v>
      </c>
      <c r="R19" s="126">
        <v>27</v>
      </c>
      <c r="S19" s="126">
        <v>142</v>
      </c>
      <c r="T19" s="126">
        <v>115</v>
      </c>
      <c r="U19" s="126">
        <v>50</v>
      </c>
      <c r="V19" s="126">
        <v>142</v>
      </c>
      <c r="W19" s="126">
        <v>142</v>
      </c>
    </row>
    <row r="20" spans="1:23" ht="21.75" customHeight="1">
      <c r="A20" s="71" t="s">
        <v>227</v>
      </c>
      <c r="B20" s="125" t="s">
        <v>177</v>
      </c>
      <c r="C20" s="126"/>
      <c r="D20" s="126">
        <v>1</v>
      </c>
      <c r="E20" s="126"/>
      <c r="F20" s="164">
        <f t="shared" si="3"/>
        <v>2</v>
      </c>
      <c r="G20" s="172">
        <f t="shared" si="4"/>
        <v>1</v>
      </c>
      <c r="H20" s="172">
        <v>1</v>
      </c>
      <c r="I20" s="172"/>
      <c r="J20" s="172">
        <f t="shared" si="5"/>
        <v>1</v>
      </c>
      <c r="K20" s="172">
        <v>1</v>
      </c>
      <c r="L20" s="172"/>
      <c r="M20" s="172"/>
      <c r="N20" s="164">
        <f t="shared" si="6"/>
        <v>32</v>
      </c>
      <c r="O20" s="126">
        <v>6</v>
      </c>
      <c r="P20" s="126">
        <v>6</v>
      </c>
      <c r="Q20" s="126">
        <v>6</v>
      </c>
      <c r="R20" s="126">
        <v>6</v>
      </c>
      <c r="S20" s="126">
        <v>26</v>
      </c>
      <c r="T20" s="126">
        <v>25</v>
      </c>
      <c r="U20" s="126">
        <v>9</v>
      </c>
      <c r="V20" s="126">
        <v>26</v>
      </c>
      <c r="W20" s="126">
        <v>26</v>
      </c>
    </row>
    <row r="21" spans="1:23" ht="21.75" customHeight="1">
      <c r="A21" s="71" t="s">
        <v>228</v>
      </c>
      <c r="B21" s="125" t="s">
        <v>178</v>
      </c>
      <c r="C21" s="126"/>
      <c r="D21" s="126">
        <v>1</v>
      </c>
      <c r="E21" s="126"/>
      <c r="F21" s="164">
        <f t="shared" si="3"/>
        <v>1</v>
      </c>
      <c r="G21" s="172">
        <f t="shared" si="4"/>
        <v>0</v>
      </c>
      <c r="H21" s="172"/>
      <c r="I21" s="172"/>
      <c r="J21" s="172">
        <f t="shared" si="5"/>
        <v>1</v>
      </c>
      <c r="K21" s="172"/>
      <c r="L21" s="172">
        <v>1</v>
      </c>
      <c r="M21" s="172"/>
      <c r="N21" s="164">
        <f t="shared" si="6"/>
        <v>21</v>
      </c>
      <c r="O21" s="126"/>
      <c r="P21" s="126"/>
      <c r="Q21" s="126"/>
      <c r="R21" s="126"/>
      <c r="S21" s="126">
        <v>21</v>
      </c>
      <c r="T21" s="126">
        <v>20</v>
      </c>
      <c r="U21" s="126">
        <v>7</v>
      </c>
      <c r="V21" s="126">
        <v>21</v>
      </c>
      <c r="W21" s="126">
        <v>0</v>
      </c>
    </row>
    <row r="22" spans="1:23" s="1" customFormat="1" ht="21.75" customHeight="1">
      <c r="A22" s="123">
        <v>4</v>
      </c>
      <c r="B22" s="124" t="s">
        <v>179</v>
      </c>
      <c r="C22" s="105">
        <v>1</v>
      </c>
      <c r="D22" s="105">
        <f>SUM(D23:D25)</f>
        <v>3</v>
      </c>
      <c r="E22" s="105">
        <f aca="true" t="shared" si="8" ref="E22:W22">SUM(E23:E25)</f>
        <v>0</v>
      </c>
      <c r="F22" s="164">
        <f t="shared" si="3"/>
        <v>10</v>
      </c>
      <c r="G22" s="172">
        <f t="shared" si="4"/>
        <v>3</v>
      </c>
      <c r="H22" s="164">
        <f t="shared" si="8"/>
        <v>3</v>
      </c>
      <c r="I22" s="164">
        <f t="shared" si="8"/>
        <v>0</v>
      </c>
      <c r="J22" s="172">
        <f t="shared" si="5"/>
        <v>7</v>
      </c>
      <c r="K22" s="164">
        <f t="shared" si="8"/>
        <v>7</v>
      </c>
      <c r="L22" s="164">
        <f t="shared" si="8"/>
        <v>0</v>
      </c>
      <c r="M22" s="164">
        <f t="shared" si="8"/>
        <v>3</v>
      </c>
      <c r="N22" s="164">
        <f t="shared" si="6"/>
        <v>154</v>
      </c>
      <c r="O22" s="105">
        <f t="shared" si="8"/>
        <v>35</v>
      </c>
      <c r="P22" s="105">
        <f t="shared" si="8"/>
        <v>33</v>
      </c>
      <c r="Q22" s="105">
        <f t="shared" si="8"/>
        <v>35</v>
      </c>
      <c r="R22" s="105">
        <f t="shared" si="8"/>
        <v>35</v>
      </c>
      <c r="S22" s="105">
        <f t="shared" si="8"/>
        <v>119</v>
      </c>
      <c r="T22" s="105">
        <f t="shared" si="8"/>
        <v>118</v>
      </c>
      <c r="U22" s="105">
        <f t="shared" si="8"/>
        <v>33</v>
      </c>
      <c r="V22" s="105">
        <f t="shared" si="8"/>
        <v>119</v>
      </c>
      <c r="W22" s="105">
        <f t="shared" si="8"/>
        <v>119</v>
      </c>
    </row>
    <row r="23" spans="1:23" ht="21.75" customHeight="1">
      <c r="A23" s="71" t="s">
        <v>226</v>
      </c>
      <c r="B23" s="131" t="s">
        <v>292</v>
      </c>
      <c r="C23" s="126"/>
      <c r="D23" s="126">
        <v>1</v>
      </c>
      <c r="E23" s="126"/>
      <c r="F23" s="164">
        <f t="shared" si="3"/>
        <v>5</v>
      </c>
      <c r="G23" s="172">
        <f t="shared" si="4"/>
        <v>2</v>
      </c>
      <c r="H23" s="172">
        <v>2</v>
      </c>
      <c r="I23" s="172"/>
      <c r="J23" s="172">
        <f t="shared" si="5"/>
        <v>3</v>
      </c>
      <c r="K23" s="172">
        <v>3</v>
      </c>
      <c r="L23" s="172"/>
      <c r="M23" s="172">
        <v>1</v>
      </c>
      <c r="N23" s="164">
        <f t="shared" si="6"/>
        <v>70</v>
      </c>
      <c r="O23" s="126">
        <v>19</v>
      </c>
      <c r="P23" s="126">
        <v>18</v>
      </c>
      <c r="Q23" s="126">
        <v>19</v>
      </c>
      <c r="R23" s="126">
        <v>19</v>
      </c>
      <c r="S23" s="126">
        <v>51</v>
      </c>
      <c r="T23" s="126">
        <v>51</v>
      </c>
      <c r="U23" s="126">
        <v>15</v>
      </c>
      <c r="V23" s="126">
        <v>51</v>
      </c>
      <c r="W23" s="126">
        <v>51</v>
      </c>
    </row>
    <row r="24" spans="1:23" ht="21.75" customHeight="1">
      <c r="A24" s="71" t="s">
        <v>227</v>
      </c>
      <c r="B24" s="131" t="s">
        <v>180</v>
      </c>
      <c r="C24" s="126"/>
      <c r="D24" s="126">
        <v>1</v>
      </c>
      <c r="E24" s="126"/>
      <c r="F24" s="164">
        <f t="shared" si="3"/>
        <v>4</v>
      </c>
      <c r="G24" s="172">
        <f t="shared" si="4"/>
        <v>1</v>
      </c>
      <c r="H24" s="172">
        <v>1</v>
      </c>
      <c r="I24" s="172"/>
      <c r="J24" s="172">
        <f t="shared" si="5"/>
        <v>3</v>
      </c>
      <c r="K24" s="172">
        <v>3</v>
      </c>
      <c r="L24" s="172"/>
      <c r="M24" s="172">
        <v>1</v>
      </c>
      <c r="N24" s="164">
        <f t="shared" si="6"/>
        <v>69</v>
      </c>
      <c r="O24" s="126">
        <v>16</v>
      </c>
      <c r="P24" s="126">
        <v>15</v>
      </c>
      <c r="Q24" s="126">
        <v>16</v>
      </c>
      <c r="R24" s="126">
        <v>16</v>
      </c>
      <c r="S24" s="126">
        <v>53</v>
      </c>
      <c r="T24" s="126">
        <v>52</v>
      </c>
      <c r="U24" s="126">
        <v>15</v>
      </c>
      <c r="V24" s="126">
        <v>53</v>
      </c>
      <c r="W24" s="126">
        <v>53</v>
      </c>
    </row>
    <row r="25" spans="1:23" ht="21.75" customHeight="1">
      <c r="A25" s="71" t="s">
        <v>228</v>
      </c>
      <c r="B25" s="131" t="s">
        <v>181</v>
      </c>
      <c r="C25" s="126"/>
      <c r="D25" s="126">
        <v>1</v>
      </c>
      <c r="E25" s="126"/>
      <c r="F25" s="164">
        <f t="shared" si="3"/>
        <v>1</v>
      </c>
      <c r="G25" s="172">
        <f t="shared" si="4"/>
        <v>0</v>
      </c>
      <c r="H25" s="172"/>
      <c r="I25" s="172"/>
      <c r="J25" s="172">
        <f t="shared" si="5"/>
        <v>1</v>
      </c>
      <c r="K25" s="172">
        <v>1</v>
      </c>
      <c r="L25" s="172"/>
      <c r="M25" s="172">
        <v>1</v>
      </c>
      <c r="N25" s="164">
        <f t="shared" si="6"/>
        <v>15</v>
      </c>
      <c r="O25" s="126"/>
      <c r="P25" s="126"/>
      <c r="Q25" s="126"/>
      <c r="R25" s="126"/>
      <c r="S25" s="126">
        <v>15</v>
      </c>
      <c r="T25" s="126">
        <v>15</v>
      </c>
      <c r="U25" s="126">
        <v>3</v>
      </c>
      <c r="V25" s="126">
        <v>15</v>
      </c>
      <c r="W25" s="126">
        <v>15</v>
      </c>
    </row>
    <row r="26" spans="1:23" s="1" customFormat="1" ht="21.75" customHeight="1">
      <c r="A26" s="123">
        <v>5</v>
      </c>
      <c r="B26" s="124" t="s">
        <v>182</v>
      </c>
      <c r="C26" s="105">
        <v>1</v>
      </c>
      <c r="D26" s="105">
        <f aca="true" t="shared" si="9" ref="D26:W26">SUM(D27:D29)</f>
        <v>3</v>
      </c>
      <c r="E26" s="105">
        <f t="shared" si="9"/>
        <v>0</v>
      </c>
      <c r="F26" s="164">
        <f t="shared" si="3"/>
        <v>11</v>
      </c>
      <c r="G26" s="172">
        <f t="shared" si="4"/>
        <v>4</v>
      </c>
      <c r="H26" s="164">
        <f t="shared" si="9"/>
        <v>4</v>
      </c>
      <c r="I26" s="164">
        <f t="shared" si="9"/>
        <v>0</v>
      </c>
      <c r="J26" s="172">
        <f t="shared" si="5"/>
        <v>7</v>
      </c>
      <c r="K26" s="164">
        <f t="shared" si="9"/>
        <v>7</v>
      </c>
      <c r="L26" s="164">
        <f t="shared" si="9"/>
        <v>0</v>
      </c>
      <c r="M26" s="164">
        <f t="shared" si="9"/>
        <v>3</v>
      </c>
      <c r="N26" s="164">
        <f t="shared" si="6"/>
        <v>183</v>
      </c>
      <c r="O26" s="105">
        <f t="shared" si="9"/>
        <v>40</v>
      </c>
      <c r="P26" s="105">
        <f t="shared" si="9"/>
        <v>32</v>
      </c>
      <c r="Q26" s="105">
        <f t="shared" si="9"/>
        <v>40</v>
      </c>
      <c r="R26" s="105">
        <f t="shared" si="9"/>
        <v>40</v>
      </c>
      <c r="S26" s="105">
        <f t="shared" si="9"/>
        <v>143</v>
      </c>
      <c r="T26" s="105">
        <f t="shared" si="9"/>
        <v>137</v>
      </c>
      <c r="U26" s="105">
        <f t="shared" si="9"/>
        <v>43</v>
      </c>
      <c r="V26" s="105">
        <f t="shared" si="9"/>
        <v>143</v>
      </c>
      <c r="W26" s="105">
        <f t="shared" si="9"/>
        <v>143</v>
      </c>
    </row>
    <row r="27" spans="1:23" ht="21.75" customHeight="1">
      <c r="A27" s="71" t="s">
        <v>226</v>
      </c>
      <c r="B27" s="125" t="s">
        <v>183</v>
      </c>
      <c r="C27" s="126"/>
      <c r="D27" s="126">
        <v>1</v>
      </c>
      <c r="E27" s="126"/>
      <c r="F27" s="164">
        <f t="shared" si="3"/>
        <v>5</v>
      </c>
      <c r="G27" s="172">
        <f t="shared" si="4"/>
        <v>2</v>
      </c>
      <c r="H27" s="172">
        <v>2</v>
      </c>
      <c r="I27" s="172"/>
      <c r="J27" s="172">
        <f t="shared" si="5"/>
        <v>3</v>
      </c>
      <c r="K27" s="172">
        <v>3</v>
      </c>
      <c r="L27" s="172"/>
      <c r="M27" s="172">
        <v>1</v>
      </c>
      <c r="N27" s="164">
        <f t="shared" si="6"/>
        <v>85</v>
      </c>
      <c r="O27" s="126">
        <v>22</v>
      </c>
      <c r="P27" s="126">
        <v>14</v>
      </c>
      <c r="Q27" s="126">
        <v>22</v>
      </c>
      <c r="R27" s="126">
        <v>22</v>
      </c>
      <c r="S27" s="126">
        <v>63</v>
      </c>
      <c r="T27" s="126">
        <v>58</v>
      </c>
      <c r="U27" s="126">
        <v>19</v>
      </c>
      <c r="V27" s="126">
        <v>63</v>
      </c>
      <c r="W27" s="126">
        <v>63</v>
      </c>
    </row>
    <row r="28" spans="1:23" ht="21.75" customHeight="1">
      <c r="A28" s="71" t="s">
        <v>227</v>
      </c>
      <c r="B28" s="125" t="s">
        <v>184</v>
      </c>
      <c r="C28" s="126"/>
      <c r="D28" s="126">
        <v>1</v>
      </c>
      <c r="E28" s="126"/>
      <c r="F28" s="164">
        <f t="shared" si="3"/>
        <v>3</v>
      </c>
      <c r="G28" s="172">
        <f t="shared" si="4"/>
        <v>1</v>
      </c>
      <c r="H28" s="172">
        <v>1</v>
      </c>
      <c r="I28" s="172"/>
      <c r="J28" s="172">
        <f t="shared" si="5"/>
        <v>2</v>
      </c>
      <c r="K28" s="172">
        <v>2</v>
      </c>
      <c r="L28" s="172"/>
      <c r="M28" s="172">
        <v>1</v>
      </c>
      <c r="N28" s="164">
        <f t="shared" si="6"/>
        <v>52</v>
      </c>
      <c r="O28" s="126">
        <v>9</v>
      </c>
      <c r="P28" s="126">
        <v>9</v>
      </c>
      <c r="Q28" s="126">
        <v>9</v>
      </c>
      <c r="R28" s="126">
        <v>9</v>
      </c>
      <c r="S28" s="126">
        <v>43</v>
      </c>
      <c r="T28" s="126">
        <v>43</v>
      </c>
      <c r="U28" s="126">
        <v>13</v>
      </c>
      <c r="V28" s="126">
        <v>43</v>
      </c>
      <c r="W28" s="126">
        <v>43</v>
      </c>
    </row>
    <row r="29" spans="1:23" ht="21.75" customHeight="1">
      <c r="A29" s="71" t="s">
        <v>228</v>
      </c>
      <c r="B29" s="125" t="s">
        <v>185</v>
      </c>
      <c r="C29" s="126"/>
      <c r="D29" s="126">
        <v>1</v>
      </c>
      <c r="E29" s="126"/>
      <c r="F29" s="164">
        <f t="shared" si="3"/>
        <v>3</v>
      </c>
      <c r="G29" s="172">
        <f t="shared" si="4"/>
        <v>1</v>
      </c>
      <c r="H29" s="172">
        <v>1</v>
      </c>
      <c r="I29" s="172"/>
      <c r="J29" s="172">
        <f t="shared" si="5"/>
        <v>2</v>
      </c>
      <c r="K29" s="172">
        <v>2</v>
      </c>
      <c r="L29" s="172"/>
      <c r="M29" s="172">
        <v>1</v>
      </c>
      <c r="N29" s="164">
        <f t="shared" si="6"/>
        <v>46</v>
      </c>
      <c r="O29" s="126">
        <v>9</v>
      </c>
      <c r="P29" s="126">
        <v>9</v>
      </c>
      <c r="Q29" s="126">
        <v>9</v>
      </c>
      <c r="R29" s="126">
        <v>9</v>
      </c>
      <c r="S29" s="126">
        <v>37</v>
      </c>
      <c r="T29" s="126">
        <v>36</v>
      </c>
      <c r="U29" s="126">
        <v>11</v>
      </c>
      <c r="V29" s="126">
        <v>37</v>
      </c>
      <c r="W29" s="126">
        <v>37</v>
      </c>
    </row>
    <row r="30" spans="1:23" s="1" customFormat="1" ht="21.75" customHeight="1">
      <c r="A30" s="123">
        <v>6</v>
      </c>
      <c r="B30" s="124" t="s">
        <v>186</v>
      </c>
      <c r="C30" s="105">
        <v>1</v>
      </c>
      <c r="D30" s="105">
        <f>SUM(D31:D35)</f>
        <v>5</v>
      </c>
      <c r="E30" s="105">
        <f aca="true" t="shared" si="10" ref="E30:W30">SUM(E31:E35)</f>
        <v>0</v>
      </c>
      <c r="F30" s="164">
        <f t="shared" si="3"/>
        <v>8</v>
      </c>
      <c r="G30" s="172">
        <f t="shared" si="4"/>
        <v>1</v>
      </c>
      <c r="H30" s="164">
        <f t="shared" si="10"/>
        <v>1</v>
      </c>
      <c r="I30" s="164">
        <f t="shared" si="10"/>
        <v>0</v>
      </c>
      <c r="J30" s="172">
        <f t="shared" si="5"/>
        <v>7</v>
      </c>
      <c r="K30" s="164">
        <f t="shared" si="10"/>
        <v>5</v>
      </c>
      <c r="L30" s="164">
        <f t="shared" si="10"/>
        <v>2</v>
      </c>
      <c r="M30" s="164">
        <f t="shared" si="10"/>
        <v>4</v>
      </c>
      <c r="N30" s="164">
        <f t="shared" si="6"/>
        <v>114</v>
      </c>
      <c r="O30" s="105">
        <f t="shared" si="10"/>
        <v>13</v>
      </c>
      <c r="P30" s="105">
        <f t="shared" si="10"/>
        <v>13</v>
      </c>
      <c r="Q30" s="105">
        <f t="shared" si="10"/>
        <v>13</v>
      </c>
      <c r="R30" s="105">
        <f t="shared" si="10"/>
        <v>13</v>
      </c>
      <c r="S30" s="105">
        <f t="shared" si="10"/>
        <v>101</v>
      </c>
      <c r="T30" s="105">
        <f t="shared" si="10"/>
        <v>90</v>
      </c>
      <c r="U30" s="105">
        <f t="shared" si="10"/>
        <v>35</v>
      </c>
      <c r="V30" s="105">
        <f t="shared" si="10"/>
        <v>101</v>
      </c>
      <c r="W30" s="105">
        <f t="shared" si="10"/>
        <v>84</v>
      </c>
    </row>
    <row r="31" spans="1:23" ht="21.75" customHeight="1">
      <c r="A31" s="71" t="s">
        <v>226</v>
      </c>
      <c r="B31" s="125" t="s">
        <v>187</v>
      </c>
      <c r="C31" s="126"/>
      <c r="D31" s="126">
        <v>1</v>
      </c>
      <c r="E31" s="126"/>
      <c r="F31" s="164">
        <f t="shared" si="3"/>
        <v>4</v>
      </c>
      <c r="G31" s="172">
        <f t="shared" si="4"/>
        <v>1</v>
      </c>
      <c r="H31" s="172">
        <v>1</v>
      </c>
      <c r="I31" s="172"/>
      <c r="J31" s="172">
        <f t="shared" si="5"/>
        <v>3</v>
      </c>
      <c r="K31" s="172">
        <v>3</v>
      </c>
      <c r="L31" s="172"/>
      <c r="M31" s="172">
        <v>1</v>
      </c>
      <c r="N31" s="164">
        <f t="shared" si="6"/>
        <v>64</v>
      </c>
      <c r="O31" s="126">
        <v>13</v>
      </c>
      <c r="P31" s="126">
        <v>13</v>
      </c>
      <c r="Q31" s="126">
        <v>13</v>
      </c>
      <c r="R31" s="126">
        <v>13</v>
      </c>
      <c r="S31" s="126">
        <v>51</v>
      </c>
      <c r="T31" s="126">
        <v>40</v>
      </c>
      <c r="U31" s="126">
        <v>18</v>
      </c>
      <c r="V31" s="126">
        <v>51</v>
      </c>
      <c r="W31" s="126">
        <v>51</v>
      </c>
    </row>
    <row r="32" spans="1:23" ht="21.75" customHeight="1">
      <c r="A32" s="71" t="s">
        <v>227</v>
      </c>
      <c r="B32" s="125" t="s">
        <v>281</v>
      </c>
      <c r="C32" s="126"/>
      <c r="D32" s="126">
        <v>1</v>
      </c>
      <c r="E32" s="126"/>
      <c r="F32" s="164">
        <f t="shared" si="3"/>
        <v>1</v>
      </c>
      <c r="G32" s="172">
        <f t="shared" si="4"/>
        <v>0</v>
      </c>
      <c r="H32" s="172"/>
      <c r="I32" s="172"/>
      <c r="J32" s="172">
        <f t="shared" si="5"/>
        <v>1</v>
      </c>
      <c r="K32" s="172">
        <v>1</v>
      </c>
      <c r="L32" s="172"/>
      <c r="M32" s="172">
        <v>1</v>
      </c>
      <c r="N32" s="164">
        <f t="shared" si="6"/>
        <v>17</v>
      </c>
      <c r="O32" s="126"/>
      <c r="P32" s="126"/>
      <c r="Q32" s="126"/>
      <c r="R32" s="126"/>
      <c r="S32" s="126">
        <v>17</v>
      </c>
      <c r="T32" s="126">
        <v>17</v>
      </c>
      <c r="U32" s="126">
        <v>7</v>
      </c>
      <c r="V32" s="126">
        <v>17</v>
      </c>
      <c r="W32" s="126">
        <v>17</v>
      </c>
    </row>
    <row r="33" spans="1:23" ht="21.75" customHeight="1">
      <c r="A33" s="71" t="s">
        <v>228</v>
      </c>
      <c r="B33" s="125" t="s">
        <v>188</v>
      </c>
      <c r="C33" s="126"/>
      <c r="D33" s="126">
        <v>1</v>
      </c>
      <c r="E33" s="126"/>
      <c r="F33" s="164">
        <f t="shared" si="3"/>
        <v>1</v>
      </c>
      <c r="G33" s="172">
        <f t="shared" si="4"/>
        <v>0</v>
      </c>
      <c r="H33" s="172"/>
      <c r="I33" s="172"/>
      <c r="J33" s="172">
        <f t="shared" si="5"/>
        <v>1</v>
      </c>
      <c r="K33" s="172">
        <v>1</v>
      </c>
      <c r="L33" s="172"/>
      <c r="M33" s="172">
        <v>1</v>
      </c>
      <c r="N33" s="164">
        <f t="shared" si="6"/>
        <v>16</v>
      </c>
      <c r="O33" s="126"/>
      <c r="P33" s="126"/>
      <c r="Q33" s="126"/>
      <c r="R33" s="126"/>
      <c r="S33" s="126">
        <v>16</v>
      </c>
      <c r="T33" s="126">
        <v>16</v>
      </c>
      <c r="U33" s="126">
        <v>7</v>
      </c>
      <c r="V33" s="126">
        <v>16</v>
      </c>
      <c r="W33" s="126">
        <v>16</v>
      </c>
    </row>
    <row r="34" spans="1:23" ht="21.75" customHeight="1">
      <c r="A34" s="71" t="s">
        <v>229</v>
      </c>
      <c r="B34" s="125" t="s">
        <v>189</v>
      </c>
      <c r="C34" s="126"/>
      <c r="D34" s="126">
        <v>1</v>
      </c>
      <c r="E34" s="126"/>
      <c r="F34" s="164">
        <f t="shared" si="3"/>
        <v>1</v>
      </c>
      <c r="G34" s="172">
        <f t="shared" si="4"/>
        <v>0</v>
      </c>
      <c r="H34" s="172"/>
      <c r="I34" s="172"/>
      <c r="J34" s="172">
        <f t="shared" si="5"/>
        <v>1</v>
      </c>
      <c r="K34" s="172"/>
      <c r="L34" s="172">
        <v>1</v>
      </c>
      <c r="M34" s="172">
        <v>1</v>
      </c>
      <c r="N34" s="164">
        <f t="shared" si="6"/>
        <v>11</v>
      </c>
      <c r="O34" s="126"/>
      <c r="P34" s="126"/>
      <c r="Q34" s="126"/>
      <c r="R34" s="126"/>
      <c r="S34" s="126">
        <v>11</v>
      </c>
      <c r="T34" s="126">
        <v>11</v>
      </c>
      <c r="U34" s="126">
        <v>3</v>
      </c>
      <c r="V34" s="126">
        <v>11</v>
      </c>
      <c r="W34" s="126"/>
    </row>
    <row r="35" spans="1:23" ht="21.75" customHeight="1">
      <c r="A35" s="71" t="s">
        <v>230</v>
      </c>
      <c r="B35" s="125" t="s">
        <v>190</v>
      </c>
      <c r="C35" s="126"/>
      <c r="D35" s="127">
        <v>1</v>
      </c>
      <c r="E35" s="127"/>
      <c r="F35" s="164">
        <f t="shared" si="3"/>
        <v>1</v>
      </c>
      <c r="G35" s="172">
        <f t="shared" si="4"/>
        <v>0</v>
      </c>
      <c r="H35" s="173"/>
      <c r="I35" s="173"/>
      <c r="J35" s="172">
        <f t="shared" si="5"/>
        <v>1</v>
      </c>
      <c r="K35" s="173"/>
      <c r="L35" s="173">
        <v>1</v>
      </c>
      <c r="M35" s="173"/>
      <c r="N35" s="164">
        <f t="shared" si="6"/>
        <v>6</v>
      </c>
      <c r="O35" s="127"/>
      <c r="P35" s="127"/>
      <c r="Q35" s="127"/>
      <c r="R35" s="127"/>
      <c r="S35" s="127">
        <v>6</v>
      </c>
      <c r="T35" s="127">
        <v>6</v>
      </c>
      <c r="U35" s="127">
        <v>0</v>
      </c>
      <c r="V35" s="127">
        <v>6</v>
      </c>
      <c r="W35" s="127"/>
    </row>
    <row r="36" spans="1:23" s="1" customFormat="1" ht="21.75" customHeight="1">
      <c r="A36" s="123">
        <v>7</v>
      </c>
      <c r="B36" s="124" t="s">
        <v>191</v>
      </c>
      <c r="C36" s="105">
        <v>1</v>
      </c>
      <c r="D36" s="105">
        <f aca="true" t="shared" si="11" ref="D36:W36">SUM(D37:D39)</f>
        <v>3</v>
      </c>
      <c r="E36" s="105">
        <f t="shared" si="11"/>
        <v>0</v>
      </c>
      <c r="F36" s="164">
        <f t="shared" si="3"/>
        <v>14</v>
      </c>
      <c r="G36" s="172">
        <f t="shared" si="4"/>
        <v>6</v>
      </c>
      <c r="H36" s="164">
        <f t="shared" si="11"/>
        <v>6</v>
      </c>
      <c r="I36" s="164">
        <f t="shared" si="11"/>
        <v>0</v>
      </c>
      <c r="J36" s="172">
        <f t="shared" si="5"/>
        <v>8</v>
      </c>
      <c r="K36" s="164">
        <f t="shared" si="11"/>
        <v>8</v>
      </c>
      <c r="L36" s="164">
        <f t="shared" si="11"/>
        <v>0</v>
      </c>
      <c r="M36" s="164">
        <f t="shared" si="11"/>
        <v>3</v>
      </c>
      <c r="N36" s="164">
        <f t="shared" si="6"/>
        <v>223</v>
      </c>
      <c r="O36" s="105">
        <f t="shared" si="11"/>
        <v>58</v>
      </c>
      <c r="P36" s="105">
        <f t="shared" si="11"/>
        <v>52</v>
      </c>
      <c r="Q36" s="105">
        <f t="shared" si="11"/>
        <v>58</v>
      </c>
      <c r="R36" s="105">
        <f t="shared" si="11"/>
        <v>58</v>
      </c>
      <c r="S36" s="105">
        <f t="shared" si="11"/>
        <v>165</v>
      </c>
      <c r="T36" s="105">
        <f t="shared" si="11"/>
        <v>148</v>
      </c>
      <c r="U36" s="105">
        <f t="shared" si="11"/>
        <v>55</v>
      </c>
      <c r="V36" s="105">
        <f t="shared" si="11"/>
        <v>165</v>
      </c>
      <c r="W36" s="105">
        <f t="shared" si="11"/>
        <v>165</v>
      </c>
    </row>
    <row r="37" spans="1:23" ht="21.75" customHeight="1">
      <c r="A37" s="71" t="s">
        <v>226</v>
      </c>
      <c r="B37" s="125" t="s">
        <v>192</v>
      </c>
      <c r="C37" s="126"/>
      <c r="D37" s="126">
        <v>1</v>
      </c>
      <c r="E37" s="126"/>
      <c r="F37" s="164">
        <f t="shared" si="3"/>
        <v>5</v>
      </c>
      <c r="G37" s="172">
        <f t="shared" si="4"/>
        <v>2</v>
      </c>
      <c r="H37" s="172">
        <v>2</v>
      </c>
      <c r="I37" s="172"/>
      <c r="J37" s="172">
        <f t="shared" si="5"/>
        <v>3</v>
      </c>
      <c r="K37" s="172">
        <v>3</v>
      </c>
      <c r="L37" s="172"/>
      <c r="M37" s="172">
        <v>1</v>
      </c>
      <c r="N37" s="164">
        <f t="shared" si="6"/>
        <v>88</v>
      </c>
      <c r="O37" s="126">
        <v>22</v>
      </c>
      <c r="P37" s="126">
        <v>20</v>
      </c>
      <c r="Q37" s="126">
        <v>22</v>
      </c>
      <c r="R37" s="126">
        <v>22</v>
      </c>
      <c r="S37" s="126">
        <v>66</v>
      </c>
      <c r="T37" s="126">
        <v>59</v>
      </c>
      <c r="U37" s="126">
        <v>21</v>
      </c>
      <c r="V37" s="126">
        <v>66</v>
      </c>
      <c r="W37" s="126">
        <v>66</v>
      </c>
    </row>
    <row r="38" spans="1:23" ht="21.75" customHeight="1">
      <c r="A38" s="71" t="s">
        <v>227</v>
      </c>
      <c r="B38" s="125" t="s">
        <v>193</v>
      </c>
      <c r="C38" s="126"/>
      <c r="D38" s="126">
        <v>1</v>
      </c>
      <c r="E38" s="126"/>
      <c r="F38" s="164">
        <f t="shared" si="3"/>
        <v>4</v>
      </c>
      <c r="G38" s="172">
        <f t="shared" si="4"/>
        <v>2</v>
      </c>
      <c r="H38" s="172">
        <v>2</v>
      </c>
      <c r="I38" s="172"/>
      <c r="J38" s="172">
        <f t="shared" si="5"/>
        <v>2</v>
      </c>
      <c r="K38" s="172">
        <v>2</v>
      </c>
      <c r="L38" s="172"/>
      <c r="M38" s="172">
        <v>1</v>
      </c>
      <c r="N38" s="164">
        <f t="shared" si="6"/>
        <v>64</v>
      </c>
      <c r="O38" s="126">
        <v>20</v>
      </c>
      <c r="P38" s="126">
        <v>16</v>
      </c>
      <c r="Q38" s="126">
        <v>20</v>
      </c>
      <c r="R38" s="126">
        <v>20</v>
      </c>
      <c r="S38" s="126">
        <v>44</v>
      </c>
      <c r="T38" s="126">
        <v>34</v>
      </c>
      <c r="U38" s="126">
        <v>12</v>
      </c>
      <c r="V38" s="126">
        <v>44</v>
      </c>
      <c r="W38" s="126">
        <v>44</v>
      </c>
    </row>
    <row r="39" spans="1:23" ht="21.75" customHeight="1">
      <c r="A39" s="71" t="s">
        <v>228</v>
      </c>
      <c r="B39" s="125" t="s">
        <v>194</v>
      </c>
      <c r="C39" s="126"/>
      <c r="D39" s="126">
        <v>1</v>
      </c>
      <c r="E39" s="126"/>
      <c r="F39" s="164">
        <f t="shared" si="3"/>
        <v>5</v>
      </c>
      <c r="G39" s="172">
        <f t="shared" si="4"/>
        <v>2</v>
      </c>
      <c r="H39" s="172">
        <v>2</v>
      </c>
      <c r="I39" s="172"/>
      <c r="J39" s="172">
        <f t="shared" si="5"/>
        <v>3</v>
      </c>
      <c r="K39" s="172">
        <v>3</v>
      </c>
      <c r="L39" s="172"/>
      <c r="M39" s="172">
        <v>1</v>
      </c>
      <c r="N39" s="164">
        <f t="shared" si="6"/>
        <v>71</v>
      </c>
      <c r="O39" s="126">
        <v>16</v>
      </c>
      <c r="P39" s="126">
        <v>16</v>
      </c>
      <c r="Q39" s="126">
        <v>16</v>
      </c>
      <c r="R39" s="126">
        <v>16</v>
      </c>
      <c r="S39" s="126">
        <v>55</v>
      </c>
      <c r="T39" s="126">
        <v>55</v>
      </c>
      <c r="U39" s="126">
        <v>22</v>
      </c>
      <c r="V39" s="126">
        <v>55</v>
      </c>
      <c r="W39" s="126">
        <v>55</v>
      </c>
    </row>
    <row r="40" spans="1:23" s="1" customFormat="1" ht="21.75" customHeight="1">
      <c r="A40" s="123">
        <v>8</v>
      </c>
      <c r="B40" s="124" t="s">
        <v>195</v>
      </c>
      <c r="C40" s="105">
        <v>1</v>
      </c>
      <c r="D40" s="105">
        <f>SUM(D41:D42)</f>
        <v>2</v>
      </c>
      <c r="E40" s="105">
        <f aca="true" t="shared" si="12" ref="E40:W40">SUM(E41:E42)</f>
        <v>0</v>
      </c>
      <c r="F40" s="164">
        <f t="shared" si="3"/>
        <v>10</v>
      </c>
      <c r="G40" s="172">
        <f t="shared" si="4"/>
        <v>3</v>
      </c>
      <c r="H40" s="164">
        <f t="shared" si="12"/>
        <v>3</v>
      </c>
      <c r="I40" s="164">
        <f t="shared" si="12"/>
        <v>0</v>
      </c>
      <c r="J40" s="172">
        <f t="shared" si="5"/>
        <v>7</v>
      </c>
      <c r="K40" s="164">
        <f t="shared" si="12"/>
        <v>7</v>
      </c>
      <c r="L40" s="164">
        <f t="shared" si="12"/>
        <v>0</v>
      </c>
      <c r="M40" s="164">
        <f t="shared" si="12"/>
        <v>2</v>
      </c>
      <c r="N40" s="164">
        <f t="shared" si="6"/>
        <v>154</v>
      </c>
      <c r="O40" s="105">
        <f t="shared" si="12"/>
        <v>36</v>
      </c>
      <c r="P40" s="105">
        <f t="shared" si="12"/>
        <v>35</v>
      </c>
      <c r="Q40" s="105">
        <f t="shared" si="12"/>
        <v>36</v>
      </c>
      <c r="R40" s="105">
        <f t="shared" si="12"/>
        <v>36</v>
      </c>
      <c r="S40" s="105">
        <f t="shared" si="12"/>
        <v>118</v>
      </c>
      <c r="T40" s="105">
        <f t="shared" si="12"/>
        <v>110</v>
      </c>
      <c r="U40" s="105">
        <f t="shared" si="12"/>
        <v>41</v>
      </c>
      <c r="V40" s="105">
        <f t="shared" si="12"/>
        <v>118</v>
      </c>
      <c r="W40" s="105">
        <f t="shared" si="12"/>
        <v>118</v>
      </c>
    </row>
    <row r="41" spans="1:23" ht="21.75" customHeight="1">
      <c r="A41" s="71" t="s">
        <v>226</v>
      </c>
      <c r="B41" s="125" t="s">
        <v>196</v>
      </c>
      <c r="C41" s="126"/>
      <c r="D41" s="126">
        <v>1</v>
      </c>
      <c r="E41" s="126"/>
      <c r="F41" s="164">
        <f t="shared" si="3"/>
        <v>9</v>
      </c>
      <c r="G41" s="172">
        <f t="shared" si="4"/>
        <v>3</v>
      </c>
      <c r="H41" s="172">
        <v>3</v>
      </c>
      <c r="I41" s="172"/>
      <c r="J41" s="172">
        <f t="shared" si="5"/>
        <v>6</v>
      </c>
      <c r="K41" s="172">
        <v>6</v>
      </c>
      <c r="L41" s="172"/>
      <c r="M41" s="172">
        <v>2</v>
      </c>
      <c r="N41" s="164">
        <f t="shared" si="6"/>
        <v>138</v>
      </c>
      <c r="O41" s="126">
        <v>36</v>
      </c>
      <c r="P41" s="126">
        <v>35</v>
      </c>
      <c r="Q41" s="126">
        <v>36</v>
      </c>
      <c r="R41" s="126">
        <v>36</v>
      </c>
      <c r="S41" s="126">
        <v>102</v>
      </c>
      <c r="T41" s="126">
        <v>94</v>
      </c>
      <c r="U41" s="126">
        <v>33</v>
      </c>
      <c r="V41" s="126">
        <v>102</v>
      </c>
      <c r="W41" s="126">
        <v>102</v>
      </c>
    </row>
    <row r="42" spans="1:23" ht="21.75" customHeight="1">
      <c r="A42" s="71" t="s">
        <v>227</v>
      </c>
      <c r="B42" s="125" t="s">
        <v>197</v>
      </c>
      <c r="C42" s="126"/>
      <c r="D42" s="126">
        <v>1</v>
      </c>
      <c r="E42" s="126"/>
      <c r="F42" s="164">
        <f t="shared" si="3"/>
        <v>1</v>
      </c>
      <c r="G42" s="172">
        <f t="shared" si="4"/>
        <v>0</v>
      </c>
      <c r="H42" s="172"/>
      <c r="I42" s="172"/>
      <c r="J42" s="172">
        <f t="shared" si="5"/>
        <v>1</v>
      </c>
      <c r="K42" s="172">
        <v>1</v>
      </c>
      <c r="L42" s="172"/>
      <c r="M42" s="172"/>
      <c r="N42" s="164">
        <f t="shared" si="6"/>
        <v>16</v>
      </c>
      <c r="O42" s="126"/>
      <c r="P42" s="126"/>
      <c r="Q42" s="126"/>
      <c r="R42" s="126"/>
      <c r="S42" s="126">
        <v>16</v>
      </c>
      <c r="T42" s="126">
        <v>16</v>
      </c>
      <c r="U42" s="126">
        <v>8</v>
      </c>
      <c r="V42" s="126">
        <v>16</v>
      </c>
      <c r="W42" s="126">
        <v>16</v>
      </c>
    </row>
    <row r="43" spans="1:23" s="1" customFormat="1" ht="21.75" customHeight="1">
      <c r="A43" s="123">
        <v>9</v>
      </c>
      <c r="B43" s="124" t="s">
        <v>198</v>
      </c>
      <c r="C43" s="105">
        <v>1</v>
      </c>
      <c r="D43" s="105">
        <f>SUM(D44:D45)</f>
        <v>2</v>
      </c>
      <c r="E43" s="105">
        <f>SUM(E44:E45)</f>
        <v>0</v>
      </c>
      <c r="F43" s="164">
        <f t="shared" si="3"/>
        <v>16</v>
      </c>
      <c r="G43" s="172">
        <f t="shared" si="4"/>
        <v>7</v>
      </c>
      <c r="H43" s="164">
        <f>SUM(H44:H45)</f>
        <v>7</v>
      </c>
      <c r="I43" s="164">
        <f>SUM(I44:I45)</f>
        <v>0</v>
      </c>
      <c r="J43" s="172">
        <f t="shared" si="5"/>
        <v>9</v>
      </c>
      <c r="K43" s="164">
        <f>SUM(K44:K45)</f>
        <v>9</v>
      </c>
      <c r="L43" s="164">
        <f>SUM(L44:L45)</f>
        <v>0</v>
      </c>
      <c r="M43" s="164">
        <f>SUM(M44:M45)</f>
        <v>2</v>
      </c>
      <c r="N43" s="164">
        <f t="shared" si="6"/>
        <v>239</v>
      </c>
      <c r="O43" s="105">
        <f aca="true" t="shared" si="13" ref="O43:W43">SUM(O44:O45)</f>
        <v>60</v>
      </c>
      <c r="P43" s="105">
        <f t="shared" si="13"/>
        <v>58</v>
      </c>
      <c r="Q43" s="105">
        <f t="shared" si="13"/>
        <v>60</v>
      </c>
      <c r="R43" s="105">
        <f t="shared" si="13"/>
        <v>60</v>
      </c>
      <c r="S43" s="105">
        <f t="shared" si="13"/>
        <v>179</v>
      </c>
      <c r="T43" s="105">
        <f t="shared" si="13"/>
        <v>171</v>
      </c>
      <c r="U43" s="105">
        <f t="shared" si="13"/>
        <v>52</v>
      </c>
      <c r="V43" s="105">
        <f t="shared" si="13"/>
        <v>52</v>
      </c>
      <c r="W43" s="105">
        <f t="shared" si="13"/>
        <v>0</v>
      </c>
    </row>
    <row r="44" spans="1:23" ht="21.75" customHeight="1">
      <c r="A44" s="71" t="s">
        <v>226</v>
      </c>
      <c r="B44" s="125" t="s">
        <v>176</v>
      </c>
      <c r="C44" s="126"/>
      <c r="D44" s="126">
        <v>1</v>
      </c>
      <c r="E44" s="126"/>
      <c r="F44" s="164">
        <f t="shared" si="3"/>
        <v>12</v>
      </c>
      <c r="G44" s="172">
        <f t="shared" si="4"/>
        <v>5</v>
      </c>
      <c r="H44" s="172">
        <v>5</v>
      </c>
      <c r="I44" s="172"/>
      <c r="J44" s="172">
        <f t="shared" si="5"/>
        <v>7</v>
      </c>
      <c r="K44" s="172">
        <v>7</v>
      </c>
      <c r="L44" s="172"/>
      <c r="M44" s="172">
        <v>2</v>
      </c>
      <c r="N44" s="164">
        <f t="shared" si="6"/>
        <v>186</v>
      </c>
      <c r="O44" s="126">
        <v>46</v>
      </c>
      <c r="P44" s="126">
        <v>44</v>
      </c>
      <c r="Q44" s="126">
        <v>46</v>
      </c>
      <c r="R44" s="126">
        <v>46</v>
      </c>
      <c r="S44" s="126">
        <v>140</v>
      </c>
      <c r="T44" s="126">
        <v>132</v>
      </c>
      <c r="U44" s="126">
        <v>46</v>
      </c>
      <c r="V44" s="126">
        <v>46</v>
      </c>
      <c r="W44" s="126">
        <v>0</v>
      </c>
    </row>
    <row r="45" spans="1:23" ht="21.75" customHeight="1">
      <c r="A45" s="71" t="s">
        <v>227</v>
      </c>
      <c r="B45" s="125" t="s">
        <v>200</v>
      </c>
      <c r="C45" s="126"/>
      <c r="D45" s="126">
        <v>1</v>
      </c>
      <c r="E45" s="126"/>
      <c r="F45" s="164">
        <f t="shared" si="3"/>
        <v>4</v>
      </c>
      <c r="G45" s="172">
        <f t="shared" si="4"/>
        <v>2</v>
      </c>
      <c r="H45" s="172">
        <v>2</v>
      </c>
      <c r="I45" s="172"/>
      <c r="J45" s="172">
        <f t="shared" si="5"/>
        <v>2</v>
      </c>
      <c r="K45" s="172">
        <v>2</v>
      </c>
      <c r="L45" s="172"/>
      <c r="M45" s="172"/>
      <c r="N45" s="164">
        <f t="shared" si="6"/>
        <v>53</v>
      </c>
      <c r="O45" s="126">
        <v>14</v>
      </c>
      <c r="P45" s="126">
        <v>14</v>
      </c>
      <c r="Q45" s="126">
        <v>14</v>
      </c>
      <c r="R45" s="126">
        <v>14</v>
      </c>
      <c r="S45" s="126">
        <v>39</v>
      </c>
      <c r="T45" s="126">
        <v>39</v>
      </c>
      <c r="U45" s="126">
        <v>6</v>
      </c>
      <c r="V45" s="126">
        <v>6</v>
      </c>
      <c r="W45" s="126">
        <v>0</v>
      </c>
    </row>
    <row r="46" spans="1:23" s="1" customFormat="1" ht="21.75" customHeight="1">
      <c r="A46" s="123">
        <v>10</v>
      </c>
      <c r="B46" s="124" t="s">
        <v>201</v>
      </c>
      <c r="C46" s="105">
        <v>1</v>
      </c>
      <c r="D46" s="105">
        <f>SUM(D47:D50)</f>
        <v>4</v>
      </c>
      <c r="E46" s="105">
        <f aca="true" t="shared" si="14" ref="E46:W46">SUM(E47:E50)</f>
        <v>0</v>
      </c>
      <c r="F46" s="164">
        <f t="shared" si="3"/>
        <v>8</v>
      </c>
      <c r="G46" s="172">
        <f t="shared" si="4"/>
        <v>2</v>
      </c>
      <c r="H46" s="164">
        <f t="shared" si="14"/>
        <v>2</v>
      </c>
      <c r="I46" s="164">
        <f t="shared" si="14"/>
        <v>0</v>
      </c>
      <c r="J46" s="172">
        <f t="shared" si="5"/>
        <v>6</v>
      </c>
      <c r="K46" s="164">
        <f t="shared" si="14"/>
        <v>5</v>
      </c>
      <c r="L46" s="164">
        <f t="shared" si="14"/>
        <v>1</v>
      </c>
      <c r="M46" s="164">
        <f t="shared" si="14"/>
        <v>4</v>
      </c>
      <c r="N46" s="164">
        <f t="shared" si="6"/>
        <v>130</v>
      </c>
      <c r="O46" s="105">
        <f t="shared" si="14"/>
        <v>20</v>
      </c>
      <c r="P46" s="105">
        <f t="shared" si="14"/>
        <v>18</v>
      </c>
      <c r="Q46" s="105">
        <f t="shared" si="14"/>
        <v>18</v>
      </c>
      <c r="R46" s="105">
        <f t="shared" si="14"/>
        <v>18</v>
      </c>
      <c r="S46" s="105">
        <f t="shared" si="14"/>
        <v>110</v>
      </c>
      <c r="T46" s="105">
        <f t="shared" si="14"/>
        <v>106</v>
      </c>
      <c r="U46" s="105">
        <f t="shared" si="14"/>
        <v>39</v>
      </c>
      <c r="V46" s="105">
        <f t="shared" si="14"/>
        <v>110</v>
      </c>
      <c r="W46" s="105">
        <f t="shared" si="14"/>
        <v>99</v>
      </c>
    </row>
    <row r="47" spans="1:23" ht="21.75" customHeight="1">
      <c r="A47" s="71" t="s">
        <v>226</v>
      </c>
      <c r="B47" s="125" t="s">
        <v>202</v>
      </c>
      <c r="C47" s="126"/>
      <c r="D47" s="126">
        <v>1</v>
      </c>
      <c r="E47" s="126"/>
      <c r="F47" s="164">
        <f t="shared" si="3"/>
        <v>3</v>
      </c>
      <c r="G47" s="172">
        <f t="shared" si="4"/>
        <v>1</v>
      </c>
      <c r="H47" s="172">
        <v>1</v>
      </c>
      <c r="I47" s="172"/>
      <c r="J47" s="172">
        <f t="shared" si="5"/>
        <v>2</v>
      </c>
      <c r="K47" s="172">
        <v>2</v>
      </c>
      <c r="L47" s="172"/>
      <c r="M47" s="172">
        <v>1</v>
      </c>
      <c r="N47" s="164">
        <f t="shared" si="6"/>
        <v>65</v>
      </c>
      <c r="O47" s="126">
        <v>13</v>
      </c>
      <c r="P47" s="126">
        <v>11</v>
      </c>
      <c r="Q47" s="126">
        <v>11</v>
      </c>
      <c r="R47" s="126">
        <v>11</v>
      </c>
      <c r="S47" s="126">
        <v>52</v>
      </c>
      <c r="T47" s="126">
        <v>48</v>
      </c>
      <c r="U47" s="126">
        <v>22</v>
      </c>
      <c r="V47" s="126">
        <v>52</v>
      </c>
      <c r="W47" s="126">
        <v>52</v>
      </c>
    </row>
    <row r="48" spans="1:23" ht="21.75" customHeight="1">
      <c r="A48" s="71" t="s">
        <v>227</v>
      </c>
      <c r="B48" s="125" t="s">
        <v>203</v>
      </c>
      <c r="C48" s="126"/>
      <c r="D48" s="126">
        <v>1</v>
      </c>
      <c r="E48" s="126"/>
      <c r="F48" s="164">
        <f t="shared" si="3"/>
        <v>2</v>
      </c>
      <c r="G48" s="172">
        <f t="shared" si="4"/>
        <v>1</v>
      </c>
      <c r="H48" s="172">
        <v>1</v>
      </c>
      <c r="I48" s="172"/>
      <c r="J48" s="172">
        <f t="shared" si="5"/>
        <v>1</v>
      </c>
      <c r="K48" s="172">
        <v>1</v>
      </c>
      <c r="L48" s="172"/>
      <c r="M48" s="172">
        <v>1</v>
      </c>
      <c r="N48" s="164">
        <f t="shared" si="6"/>
        <v>27</v>
      </c>
      <c r="O48" s="126">
        <v>7</v>
      </c>
      <c r="P48" s="126">
        <v>7</v>
      </c>
      <c r="Q48" s="126">
        <v>7</v>
      </c>
      <c r="R48" s="126">
        <v>7</v>
      </c>
      <c r="S48" s="126">
        <v>20</v>
      </c>
      <c r="T48" s="126">
        <v>20</v>
      </c>
      <c r="U48" s="126">
        <v>5</v>
      </c>
      <c r="V48" s="126">
        <v>20</v>
      </c>
      <c r="W48" s="126">
        <v>20</v>
      </c>
    </row>
    <row r="49" spans="1:23" ht="21.75" customHeight="1">
      <c r="A49" s="71" t="s">
        <v>228</v>
      </c>
      <c r="B49" s="125" t="s">
        <v>205</v>
      </c>
      <c r="C49" s="126"/>
      <c r="D49" s="126">
        <v>1</v>
      </c>
      <c r="E49" s="126"/>
      <c r="F49" s="164">
        <f t="shared" si="3"/>
        <v>2</v>
      </c>
      <c r="G49" s="172">
        <f t="shared" si="4"/>
        <v>0</v>
      </c>
      <c r="H49" s="172"/>
      <c r="I49" s="172"/>
      <c r="J49" s="172">
        <f t="shared" si="5"/>
        <v>2</v>
      </c>
      <c r="K49" s="172">
        <v>2</v>
      </c>
      <c r="L49" s="172"/>
      <c r="M49" s="172">
        <v>1</v>
      </c>
      <c r="N49" s="164">
        <f t="shared" si="6"/>
        <v>27</v>
      </c>
      <c r="O49" s="126"/>
      <c r="P49" s="126"/>
      <c r="Q49" s="126"/>
      <c r="R49" s="126"/>
      <c r="S49" s="126">
        <v>27</v>
      </c>
      <c r="T49" s="126">
        <v>27</v>
      </c>
      <c r="U49" s="126">
        <v>7</v>
      </c>
      <c r="V49" s="126">
        <v>27</v>
      </c>
      <c r="W49" s="126">
        <v>27</v>
      </c>
    </row>
    <row r="50" spans="1:23" ht="21.75" customHeight="1">
      <c r="A50" s="71" t="s">
        <v>229</v>
      </c>
      <c r="B50" s="125" t="s">
        <v>204</v>
      </c>
      <c r="C50" s="126"/>
      <c r="D50" s="127">
        <v>1</v>
      </c>
      <c r="E50" s="127"/>
      <c r="F50" s="164">
        <f t="shared" si="3"/>
        <v>1</v>
      </c>
      <c r="G50" s="172">
        <f t="shared" si="4"/>
        <v>0</v>
      </c>
      <c r="H50" s="173"/>
      <c r="I50" s="173"/>
      <c r="J50" s="172">
        <f t="shared" si="5"/>
        <v>1</v>
      </c>
      <c r="K50" s="173"/>
      <c r="L50" s="173">
        <v>1</v>
      </c>
      <c r="M50" s="173">
        <v>1</v>
      </c>
      <c r="N50" s="164">
        <f t="shared" si="6"/>
        <v>11</v>
      </c>
      <c r="O50" s="127"/>
      <c r="P50" s="127"/>
      <c r="Q50" s="127"/>
      <c r="R50" s="127"/>
      <c r="S50" s="127">
        <v>11</v>
      </c>
      <c r="T50" s="127">
        <v>11</v>
      </c>
      <c r="U50" s="127">
        <v>5</v>
      </c>
      <c r="V50" s="127">
        <v>11</v>
      </c>
      <c r="W50" s="127">
        <v>0</v>
      </c>
    </row>
    <row r="51" spans="1:23" s="1" customFormat="1" ht="21.75" customHeight="1">
      <c r="A51" s="123">
        <v>11</v>
      </c>
      <c r="B51" s="124" t="s">
        <v>206</v>
      </c>
      <c r="C51" s="105">
        <v>1</v>
      </c>
      <c r="D51" s="105">
        <f aca="true" t="shared" si="15" ref="D51:W51">SUM(D52:D53)</f>
        <v>2</v>
      </c>
      <c r="E51" s="105">
        <f>SUM(E52:E53)</f>
        <v>0</v>
      </c>
      <c r="F51" s="164">
        <f t="shared" si="3"/>
        <v>7</v>
      </c>
      <c r="G51" s="172">
        <f t="shared" si="4"/>
        <v>2</v>
      </c>
      <c r="H51" s="164">
        <f t="shared" si="15"/>
        <v>2</v>
      </c>
      <c r="I51" s="164">
        <f t="shared" si="15"/>
        <v>0</v>
      </c>
      <c r="J51" s="172">
        <f t="shared" si="5"/>
        <v>5</v>
      </c>
      <c r="K51" s="164">
        <f t="shared" si="15"/>
        <v>5</v>
      </c>
      <c r="L51" s="164">
        <f t="shared" si="15"/>
        <v>0</v>
      </c>
      <c r="M51" s="164">
        <f t="shared" si="15"/>
        <v>2</v>
      </c>
      <c r="N51" s="164">
        <f t="shared" si="6"/>
        <v>117</v>
      </c>
      <c r="O51" s="105">
        <f t="shared" si="15"/>
        <v>25</v>
      </c>
      <c r="P51" s="105">
        <f t="shared" si="15"/>
        <v>24</v>
      </c>
      <c r="Q51" s="105">
        <f t="shared" si="15"/>
        <v>25</v>
      </c>
      <c r="R51" s="105">
        <f t="shared" si="15"/>
        <v>25</v>
      </c>
      <c r="S51" s="105">
        <f t="shared" si="15"/>
        <v>92</v>
      </c>
      <c r="T51" s="105">
        <f t="shared" si="15"/>
        <v>88</v>
      </c>
      <c r="U51" s="105">
        <f t="shared" si="15"/>
        <v>36</v>
      </c>
      <c r="V51" s="105">
        <f t="shared" si="15"/>
        <v>92</v>
      </c>
      <c r="W51" s="105">
        <f t="shared" si="15"/>
        <v>92</v>
      </c>
    </row>
    <row r="52" spans="1:23" ht="21.75" customHeight="1">
      <c r="A52" s="71" t="s">
        <v>226</v>
      </c>
      <c r="B52" s="125" t="s">
        <v>282</v>
      </c>
      <c r="C52" s="126"/>
      <c r="D52" s="126">
        <v>1</v>
      </c>
      <c r="E52" s="126"/>
      <c r="F52" s="164">
        <f t="shared" si="3"/>
        <v>4</v>
      </c>
      <c r="G52" s="172">
        <f t="shared" si="4"/>
        <v>1</v>
      </c>
      <c r="H52" s="172">
        <v>1</v>
      </c>
      <c r="I52" s="172"/>
      <c r="J52" s="172">
        <f t="shared" si="5"/>
        <v>3</v>
      </c>
      <c r="K52" s="172">
        <v>3</v>
      </c>
      <c r="L52" s="172"/>
      <c r="M52" s="172">
        <v>1</v>
      </c>
      <c r="N52" s="164">
        <f t="shared" si="6"/>
        <v>60</v>
      </c>
      <c r="O52" s="126">
        <v>12</v>
      </c>
      <c r="P52" s="126">
        <v>11</v>
      </c>
      <c r="Q52" s="126">
        <v>12</v>
      </c>
      <c r="R52" s="126">
        <v>12</v>
      </c>
      <c r="S52" s="126">
        <v>48</v>
      </c>
      <c r="T52" s="126">
        <v>45</v>
      </c>
      <c r="U52" s="126">
        <v>21</v>
      </c>
      <c r="V52" s="126">
        <v>48</v>
      </c>
      <c r="W52" s="126">
        <v>48</v>
      </c>
    </row>
    <row r="53" spans="1:23" ht="21.75" customHeight="1">
      <c r="A53" s="71" t="s">
        <v>227</v>
      </c>
      <c r="B53" s="125" t="s">
        <v>207</v>
      </c>
      <c r="C53" s="126"/>
      <c r="D53" s="126">
        <v>1</v>
      </c>
      <c r="E53" s="126"/>
      <c r="F53" s="164">
        <f t="shared" si="3"/>
        <v>3</v>
      </c>
      <c r="G53" s="172">
        <f t="shared" si="4"/>
        <v>1</v>
      </c>
      <c r="H53" s="172">
        <v>1</v>
      </c>
      <c r="I53" s="172"/>
      <c r="J53" s="172">
        <f t="shared" si="5"/>
        <v>2</v>
      </c>
      <c r="K53" s="172">
        <v>2</v>
      </c>
      <c r="L53" s="172"/>
      <c r="M53" s="172">
        <v>1</v>
      </c>
      <c r="N53" s="164">
        <f t="shared" si="6"/>
        <v>57</v>
      </c>
      <c r="O53" s="126">
        <v>13</v>
      </c>
      <c r="P53" s="126">
        <v>13</v>
      </c>
      <c r="Q53" s="126">
        <v>13</v>
      </c>
      <c r="R53" s="126">
        <v>13</v>
      </c>
      <c r="S53" s="126">
        <v>44</v>
      </c>
      <c r="T53" s="126">
        <v>43</v>
      </c>
      <c r="U53" s="126">
        <v>15</v>
      </c>
      <c r="V53" s="126">
        <v>44</v>
      </c>
      <c r="W53" s="126">
        <v>44</v>
      </c>
    </row>
    <row r="54" spans="1:23" s="1" customFormat="1" ht="21.75" customHeight="1">
      <c r="A54" s="123">
        <v>12</v>
      </c>
      <c r="B54" s="124" t="s">
        <v>208</v>
      </c>
      <c r="C54" s="105">
        <v>1</v>
      </c>
      <c r="D54" s="105">
        <f>SUM(D55:D57)</f>
        <v>3</v>
      </c>
      <c r="E54" s="105">
        <f aca="true" t="shared" si="16" ref="E54:W54">SUM(E55:E57)</f>
        <v>0</v>
      </c>
      <c r="F54" s="164">
        <f t="shared" si="3"/>
        <v>7</v>
      </c>
      <c r="G54" s="172">
        <f t="shared" si="4"/>
        <v>3</v>
      </c>
      <c r="H54" s="164">
        <f t="shared" si="16"/>
        <v>3</v>
      </c>
      <c r="I54" s="164">
        <f t="shared" si="16"/>
        <v>0</v>
      </c>
      <c r="J54" s="172">
        <f t="shared" si="5"/>
        <v>4</v>
      </c>
      <c r="K54" s="164">
        <f t="shared" si="16"/>
        <v>4</v>
      </c>
      <c r="L54" s="164">
        <f t="shared" si="16"/>
        <v>0</v>
      </c>
      <c r="M54" s="164">
        <f t="shared" si="16"/>
        <v>1</v>
      </c>
      <c r="N54" s="164">
        <f t="shared" si="6"/>
        <v>102</v>
      </c>
      <c r="O54" s="105">
        <f t="shared" si="16"/>
        <v>33</v>
      </c>
      <c r="P54" s="105">
        <f t="shared" si="16"/>
        <v>33</v>
      </c>
      <c r="Q54" s="105">
        <f t="shared" si="16"/>
        <v>33</v>
      </c>
      <c r="R54" s="105">
        <f t="shared" si="16"/>
        <v>33</v>
      </c>
      <c r="S54" s="105">
        <f t="shared" si="16"/>
        <v>69</v>
      </c>
      <c r="T54" s="105">
        <f t="shared" si="16"/>
        <v>69</v>
      </c>
      <c r="U54" s="105">
        <f t="shared" si="16"/>
        <v>27</v>
      </c>
      <c r="V54" s="105">
        <f t="shared" si="16"/>
        <v>69</v>
      </c>
      <c r="W54" s="105">
        <f t="shared" si="16"/>
        <v>69</v>
      </c>
    </row>
    <row r="55" spans="1:23" ht="21.75" customHeight="1">
      <c r="A55" s="71" t="s">
        <v>226</v>
      </c>
      <c r="B55" s="125" t="s">
        <v>209</v>
      </c>
      <c r="C55" s="126"/>
      <c r="D55" s="126">
        <v>1</v>
      </c>
      <c r="E55" s="126"/>
      <c r="F55" s="164">
        <f t="shared" si="3"/>
        <v>3</v>
      </c>
      <c r="G55" s="172">
        <f t="shared" si="4"/>
        <v>0</v>
      </c>
      <c r="H55" s="172"/>
      <c r="I55" s="172"/>
      <c r="J55" s="172">
        <f t="shared" si="5"/>
        <v>3</v>
      </c>
      <c r="K55" s="172">
        <v>3</v>
      </c>
      <c r="L55" s="172"/>
      <c r="M55" s="172">
        <v>1</v>
      </c>
      <c r="N55" s="164">
        <f t="shared" si="6"/>
        <v>59</v>
      </c>
      <c r="O55" s="126"/>
      <c r="P55" s="126"/>
      <c r="Q55" s="126"/>
      <c r="R55" s="126"/>
      <c r="S55" s="126">
        <v>59</v>
      </c>
      <c r="T55" s="126">
        <v>59</v>
      </c>
      <c r="U55" s="126">
        <v>27</v>
      </c>
      <c r="V55" s="126">
        <v>59</v>
      </c>
      <c r="W55" s="126">
        <v>59</v>
      </c>
    </row>
    <row r="56" spans="1:23" ht="21.75" customHeight="1">
      <c r="A56" s="71" t="s">
        <v>227</v>
      </c>
      <c r="B56" s="125" t="s">
        <v>210</v>
      </c>
      <c r="C56" s="126"/>
      <c r="D56" s="126">
        <v>1</v>
      </c>
      <c r="E56" s="126"/>
      <c r="F56" s="164">
        <f t="shared" si="3"/>
        <v>2</v>
      </c>
      <c r="G56" s="172">
        <f t="shared" si="4"/>
        <v>2</v>
      </c>
      <c r="H56" s="172">
        <v>2</v>
      </c>
      <c r="I56" s="172"/>
      <c r="J56" s="172">
        <f t="shared" si="5"/>
        <v>0</v>
      </c>
      <c r="K56" s="172"/>
      <c r="L56" s="172"/>
      <c r="M56" s="172"/>
      <c r="N56" s="164">
        <f t="shared" si="6"/>
        <v>25</v>
      </c>
      <c r="O56" s="126">
        <v>25</v>
      </c>
      <c r="P56" s="126">
        <v>25</v>
      </c>
      <c r="Q56" s="126">
        <v>25</v>
      </c>
      <c r="R56" s="126">
        <v>25</v>
      </c>
      <c r="S56" s="126">
        <v>0</v>
      </c>
      <c r="T56" s="126">
        <v>0</v>
      </c>
      <c r="U56" s="126">
        <v>0</v>
      </c>
      <c r="V56" s="126">
        <v>0</v>
      </c>
      <c r="W56" s="126">
        <v>0</v>
      </c>
    </row>
    <row r="57" spans="1:23" ht="21.75" customHeight="1">
      <c r="A57" s="71" t="s">
        <v>228</v>
      </c>
      <c r="B57" s="125" t="s">
        <v>211</v>
      </c>
      <c r="C57" s="126"/>
      <c r="D57" s="126">
        <v>1</v>
      </c>
      <c r="E57" s="126"/>
      <c r="F57" s="164">
        <f t="shared" si="3"/>
        <v>2</v>
      </c>
      <c r="G57" s="172">
        <f t="shared" si="4"/>
        <v>1</v>
      </c>
      <c r="H57" s="172">
        <v>1</v>
      </c>
      <c r="I57" s="172"/>
      <c r="J57" s="172">
        <f t="shared" si="5"/>
        <v>1</v>
      </c>
      <c r="K57" s="172">
        <v>1</v>
      </c>
      <c r="L57" s="172"/>
      <c r="M57" s="172"/>
      <c r="N57" s="164">
        <f t="shared" si="6"/>
        <v>18</v>
      </c>
      <c r="O57" s="126">
        <v>8</v>
      </c>
      <c r="P57" s="126">
        <v>8</v>
      </c>
      <c r="Q57" s="126">
        <v>8</v>
      </c>
      <c r="R57" s="126">
        <v>8</v>
      </c>
      <c r="S57" s="126">
        <v>10</v>
      </c>
      <c r="T57" s="126">
        <v>10</v>
      </c>
      <c r="U57" s="126">
        <v>0</v>
      </c>
      <c r="V57" s="126">
        <v>10</v>
      </c>
      <c r="W57" s="126">
        <v>10</v>
      </c>
    </row>
    <row r="58" spans="1:23" s="1" customFormat="1" ht="21.75" customHeight="1">
      <c r="A58" s="123">
        <v>13</v>
      </c>
      <c r="B58" s="124" t="s">
        <v>212</v>
      </c>
      <c r="C58" s="105">
        <v>1</v>
      </c>
      <c r="D58" s="105">
        <f>SUM(D59:D61)</f>
        <v>3</v>
      </c>
      <c r="E58" s="105">
        <f aca="true" t="shared" si="17" ref="E58:W58">SUM(E59:E61)</f>
        <v>0</v>
      </c>
      <c r="F58" s="164">
        <f t="shared" si="3"/>
        <v>12</v>
      </c>
      <c r="G58" s="172">
        <f t="shared" si="4"/>
        <v>4</v>
      </c>
      <c r="H58" s="164">
        <f t="shared" si="17"/>
        <v>4</v>
      </c>
      <c r="I58" s="164">
        <f t="shared" si="17"/>
        <v>0</v>
      </c>
      <c r="J58" s="172">
        <f t="shared" si="5"/>
        <v>8</v>
      </c>
      <c r="K58" s="164">
        <f t="shared" si="17"/>
        <v>8</v>
      </c>
      <c r="L58" s="164">
        <f t="shared" si="17"/>
        <v>0</v>
      </c>
      <c r="M58" s="164">
        <f t="shared" si="17"/>
        <v>3</v>
      </c>
      <c r="N58" s="164">
        <f t="shared" si="6"/>
        <v>198</v>
      </c>
      <c r="O58" s="105">
        <f t="shared" si="17"/>
        <v>52</v>
      </c>
      <c r="P58" s="105">
        <f t="shared" si="17"/>
        <v>50</v>
      </c>
      <c r="Q58" s="105">
        <f t="shared" si="17"/>
        <v>52</v>
      </c>
      <c r="R58" s="105">
        <f t="shared" si="17"/>
        <v>52</v>
      </c>
      <c r="S58" s="105">
        <f t="shared" si="17"/>
        <v>146</v>
      </c>
      <c r="T58" s="105">
        <f t="shared" si="17"/>
        <v>144</v>
      </c>
      <c r="U58" s="105">
        <f t="shared" si="17"/>
        <v>52</v>
      </c>
      <c r="V58" s="105">
        <f t="shared" si="17"/>
        <v>146</v>
      </c>
      <c r="W58" s="105">
        <f t="shared" si="17"/>
        <v>146</v>
      </c>
    </row>
    <row r="59" spans="1:23" ht="21.75" customHeight="1">
      <c r="A59" s="71" t="s">
        <v>226</v>
      </c>
      <c r="B59" s="125" t="s">
        <v>284</v>
      </c>
      <c r="C59" s="126"/>
      <c r="D59" s="126">
        <v>1</v>
      </c>
      <c r="E59" s="126"/>
      <c r="F59" s="164">
        <f t="shared" si="3"/>
        <v>3</v>
      </c>
      <c r="G59" s="172">
        <f t="shared" si="4"/>
        <v>1</v>
      </c>
      <c r="H59" s="172">
        <v>1</v>
      </c>
      <c r="I59" s="172"/>
      <c r="J59" s="172">
        <f t="shared" si="5"/>
        <v>2</v>
      </c>
      <c r="K59" s="172">
        <v>2</v>
      </c>
      <c r="L59" s="172"/>
      <c r="M59" s="172">
        <v>1</v>
      </c>
      <c r="N59" s="164">
        <f t="shared" si="6"/>
        <v>65</v>
      </c>
      <c r="O59" s="126">
        <v>18</v>
      </c>
      <c r="P59" s="126">
        <v>17</v>
      </c>
      <c r="Q59" s="126">
        <v>18</v>
      </c>
      <c r="R59" s="126">
        <v>18</v>
      </c>
      <c r="S59" s="126">
        <v>47</v>
      </c>
      <c r="T59" s="126">
        <v>47</v>
      </c>
      <c r="U59" s="126">
        <v>18</v>
      </c>
      <c r="V59" s="126">
        <v>47</v>
      </c>
      <c r="W59" s="126">
        <v>47</v>
      </c>
    </row>
    <row r="60" spans="1:23" ht="21.75" customHeight="1">
      <c r="A60" s="71" t="s">
        <v>227</v>
      </c>
      <c r="B60" s="125" t="s">
        <v>213</v>
      </c>
      <c r="C60" s="126"/>
      <c r="D60" s="126">
        <v>1</v>
      </c>
      <c r="E60" s="126"/>
      <c r="F60" s="164">
        <f t="shared" si="3"/>
        <v>4</v>
      </c>
      <c r="G60" s="172">
        <f t="shared" si="4"/>
        <v>1</v>
      </c>
      <c r="H60" s="172">
        <v>1</v>
      </c>
      <c r="I60" s="172"/>
      <c r="J60" s="172">
        <f t="shared" si="5"/>
        <v>3</v>
      </c>
      <c r="K60" s="172">
        <v>3</v>
      </c>
      <c r="L60" s="172"/>
      <c r="M60" s="172">
        <v>1</v>
      </c>
      <c r="N60" s="164">
        <f t="shared" si="6"/>
        <v>64</v>
      </c>
      <c r="O60" s="126">
        <v>14</v>
      </c>
      <c r="P60" s="126">
        <v>13</v>
      </c>
      <c r="Q60" s="126">
        <v>14</v>
      </c>
      <c r="R60" s="126">
        <v>14</v>
      </c>
      <c r="S60" s="126">
        <v>50</v>
      </c>
      <c r="T60" s="126">
        <v>48</v>
      </c>
      <c r="U60" s="126">
        <v>16</v>
      </c>
      <c r="V60" s="126">
        <v>50</v>
      </c>
      <c r="W60" s="126">
        <v>50</v>
      </c>
    </row>
    <row r="61" spans="1:23" ht="21.75" customHeight="1">
      <c r="A61" s="71" t="s">
        <v>228</v>
      </c>
      <c r="B61" s="125" t="s">
        <v>214</v>
      </c>
      <c r="C61" s="126"/>
      <c r="D61" s="126">
        <v>1</v>
      </c>
      <c r="E61" s="126"/>
      <c r="F61" s="164">
        <f t="shared" si="3"/>
        <v>5</v>
      </c>
      <c r="G61" s="172">
        <f t="shared" si="4"/>
        <v>2</v>
      </c>
      <c r="H61" s="172">
        <v>2</v>
      </c>
      <c r="I61" s="172"/>
      <c r="J61" s="172">
        <f t="shared" si="5"/>
        <v>3</v>
      </c>
      <c r="K61" s="172">
        <v>3</v>
      </c>
      <c r="L61" s="172"/>
      <c r="M61" s="172">
        <v>1</v>
      </c>
      <c r="N61" s="164">
        <f t="shared" si="6"/>
        <v>69</v>
      </c>
      <c r="O61" s="126">
        <v>20</v>
      </c>
      <c r="P61" s="126">
        <v>20</v>
      </c>
      <c r="Q61" s="126">
        <v>20</v>
      </c>
      <c r="R61" s="126">
        <v>20</v>
      </c>
      <c r="S61" s="126">
        <v>49</v>
      </c>
      <c r="T61" s="126">
        <v>49</v>
      </c>
      <c r="U61" s="126">
        <v>18</v>
      </c>
      <c r="V61" s="126">
        <v>49</v>
      </c>
      <c r="W61" s="126">
        <v>49</v>
      </c>
    </row>
    <row r="62" spans="1:23" s="1" customFormat="1" ht="21.75" customHeight="1">
      <c r="A62" s="123">
        <v>14</v>
      </c>
      <c r="B62" s="124" t="s">
        <v>215</v>
      </c>
      <c r="C62" s="105">
        <v>1</v>
      </c>
      <c r="D62" s="105">
        <f aca="true" t="shared" si="18" ref="D62:W62">SUM(D63:D65)</f>
        <v>3</v>
      </c>
      <c r="E62" s="105">
        <f t="shared" si="18"/>
        <v>0</v>
      </c>
      <c r="F62" s="164">
        <f t="shared" si="3"/>
        <v>6</v>
      </c>
      <c r="G62" s="172">
        <f t="shared" si="4"/>
        <v>1</v>
      </c>
      <c r="H62" s="164">
        <f t="shared" si="18"/>
        <v>1</v>
      </c>
      <c r="I62" s="164">
        <f t="shared" si="18"/>
        <v>0</v>
      </c>
      <c r="J62" s="172">
        <f t="shared" si="5"/>
        <v>5</v>
      </c>
      <c r="K62" s="164">
        <f t="shared" si="18"/>
        <v>5</v>
      </c>
      <c r="L62" s="164">
        <f t="shared" si="18"/>
        <v>0</v>
      </c>
      <c r="M62" s="164">
        <f t="shared" si="18"/>
        <v>0</v>
      </c>
      <c r="N62" s="164">
        <f t="shared" si="6"/>
        <v>103</v>
      </c>
      <c r="O62" s="105">
        <f t="shared" si="18"/>
        <v>15</v>
      </c>
      <c r="P62" s="105">
        <f t="shared" si="18"/>
        <v>14</v>
      </c>
      <c r="Q62" s="105">
        <f t="shared" si="18"/>
        <v>15</v>
      </c>
      <c r="R62" s="105">
        <f t="shared" si="18"/>
        <v>15</v>
      </c>
      <c r="S62" s="105">
        <f t="shared" si="18"/>
        <v>88</v>
      </c>
      <c r="T62" s="105">
        <f t="shared" si="18"/>
        <v>81</v>
      </c>
      <c r="U62" s="105">
        <f t="shared" si="18"/>
        <v>36</v>
      </c>
      <c r="V62" s="105">
        <f t="shared" si="18"/>
        <v>88</v>
      </c>
      <c r="W62" s="105">
        <f t="shared" si="18"/>
        <v>88</v>
      </c>
    </row>
    <row r="63" spans="1:23" ht="21.75" customHeight="1">
      <c r="A63" s="71" t="s">
        <v>226</v>
      </c>
      <c r="B63" s="125" t="s">
        <v>283</v>
      </c>
      <c r="C63" s="126"/>
      <c r="D63" s="126">
        <v>1</v>
      </c>
      <c r="E63" s="126"/>
      <c r="F63" s="164">
        <f t="shared" si="3"/>
        <v>4</v>
      </c>
      <c r="G63" s="172">
        <f t="shared" si="4"/>
        <v>1</v>
      </c>
      <c r="H63" s="172">
        <v>1</v>
      </c>
      <c r="I63" s="172"/>
      <c r="J63" s="172">
        <f t="shared" si="5"/>
        <v>3</v>
      </c>
      <c r="K63" s="172">
        <v>3</v>
      </c>
      <c r="L63" s="172"/>
      <c r="M63" s="172"/>
      <c r="N63" s="164">
        <f t="shared" si="6"/>
        <v>78</v>
      </c>
      <c r="O63" s="126">
        <v>15</v>
      </c>
      <c r="P63" s="126">
        <v>14</v>
      </c>
      <c r="Q63" s="126">
        <v>15</v>
      </c>
      <c r="R63" s="126">
        <v>15</v>
      </c>
      <c r="S63" s="126">
        <v>63</v>
      </c>
      <c r="T63" s="126">
        <v>57</v>
      </c>
      <c r="U63" s="126">
        <v>27</v>
      </c>
      <c r="V63" s="126">
        <v>63</v>
      </c>
      <c r="W63" s="126">
        <v>63</v>
      </c>
    </row>
    <row r="64" spans="1:23" ht="21.75" customHeight="1">
      <c r="A64" s="71" t="s">
        <v>227</v>
      </c>
      <c r="B64" s="125" t="s">
        <v>217</v>
      </c>
      <c r="C64" s="126"/>
      <c r="D64" s="126">
        <v>1</v>
      </c>
      <c r="E64" s="126"/>
      <c r="F64" s="164">
        <f t="shared" si="3"/>
        <v>1</v>
      </c>
      <c r="G64" s="172">
        <f t="shared" si="4"/>
        <v>0</v>
      </c>
      <c r="H64" s="172"/>
      <c r="I64" s="172"/>
      <c r="J64" s="172">
        <f t="shared" si="5"/>
        <v>1</v>
      </c>
      <c r="K64" s="172">
        <v>1</v>
      </c>
      <c r="L64" s="172"/>
      <c r="M64" s="172"/>
      <c r="N64" s="164">
        <f t="shared" si="6"/>
        <v>12</v>
      </c>
      <c r="O64" s="126"/>
      <c r="P64" s="126"/>
      <c r="Q64" s="126"/>
      <c r="R64" s="126"/>
      <c r="S64" s="126">
        <v>12</v>
      </c>
      <c r="T64" s="126">
        <v>11</v>
      </c>
      <c r="U64" s="126">
        <v>4</v>
      </c>
      <c r="V64" s="126">
        <v>12</v>
      </c>
      <c r="W64" s="126">
        <v>12</v>
      </c>
    </row>
    <row r="65" spans="1:23" ht="21.75" customHeight="1">
      <c r="A65" s="71" t="s">
        <v>228</v>
      </c>
      <c r="B65" s="125" t="s">
        <v>216</v>
      </c>
      <c r="C65" s="126"/>
      <c r="D65" s="126">
        <v>1</v>
      </c>
      <c r="E65" s="126"/>
      <c r="F65" s="164">
        <f t="shared" si="3"/>
        <v>1</v>
      </c>
      <c r="G65" s="172">
        <f t="shared" si="4"/>
        <v>0</v>
      </c>
      <c r="H65" s="172"/>
      <c r="I65" s="172"/>
      <c r="J65" s="172">
        <f t="shared" si="5"/>
        <v>1</v>
      </c>
      <c r="K65" s="172">
        <v>1</v>
      </c>
      <c r="L65" s="172"/>
      <c r="M65" s="172"/>
      <c r="N65" s="164">
        <f t="shared" si="6"/>
        <v>13</v>
      </c>
      <c r="O65" s="126"/>
      <c r="P65" s="126"/>
      <c r="Q65" s="126"/>
      <c r="R65" s="126"/>
      <c r="S65" s="126">
        <v>13</v>
      </c>
      <c r="T65" s="126">
        <v>13</v>
      </c>
      <c r="U65" s="126">
        <v>5</v>
      </c>
      <c r="V65" s="126">
        <v>13</v>
      </c>
      <c r="W65" s="126">
        <v>13</v>
      </c>
    </row>
    <row r="66" spans="1:23" s="1" customFormat="1" ht="21.75" customHeight="1">
      <c r="A66" s="123">
        <v>15</v>
      </c>
      <c r="B66" s="124" t="s">
        <v>218</v>
      </c>
      <c r="C66" s="105">
        <v>1</v>
      </c>
      <c r="D66" s="105">
        <f aca="true" t="shared" si="19" ref="D66:W66">SUM(D67:D68)</f>
        <v>2</v>
      </c>
      <c r="E66" s="105">
        <f t="shared" si="19"/>
        <v>0</v>
      </c>
      <c r="F66" s="164">
        <f t="shared" si="3"/>
        <v>9</v>
      </c>
      <c r="G66" s="172">
        <f t="shared" si="4"/>
        <v>4</v>
      </c>
      <c r="H66" s="164">
        <f t="shared" si="19"/>
        <v>4</v>
      </c>
      <c r="I66" s="164">
        <f t="shared" si="19"/>
        <v>0</v>
      </c>
      <c r="J66" s="172">
        <f t="shared" si="5"/>
        <v>5</v>
      </c>
      <c r="K66" s="164">
        <f t="shared" si="19"/>
        <v>5</v>
      </c>
      <c r="L66" s="164">
        <f t="shared" si="19"/>
        <v>0</v>
      </c>
      <c r="M66" s="164">
        <f t="shared" si="19"/>
        <v>2</v>
      </c>
      <c r="N66" s="164">
        <f t="shared" si="6"/>
        <v>124</v>
      </c>
      <c r="O66" s="105">
        <f t="shared" si="19"/>
        <v>35</v>
      </c>
      <c r="P66" s="105">
        <f t="shared" si="19"/>
        <v>33</v>
      </c>
      <c r="Q66" s="105">
        <f t="shared" si="19"/>
        <v>35</v>
      </c>
      <c r="R66" s="105">
        <f t="shared" si="19"/>
        <v>35</v>
      </c>
      <c r="S66" s="105">
        <f t="shared" si="19"/>
        <v>89</v>
      </c>
      <c r="T66" s="105">
        <f t="shared" si="19"/>
        <v>87</v>
      </c>
      <c r="U66" s="105">
        <f t="shared" si="19"/>
        <v>31</v>
      </c>
      <c r="V66" s="105">
        <f t="shared" si="19"/>
        <v>89</v>
      </c>
      <c r="W66" s="105">
        <f t="shared" si="19"/>
        <v>89</v>
      </c>
    </row>
    <row r="67" spans="1:23" ht="21.75" customHeight="1">
      <c r="A67" s="71" t="s">
        <v>226</v>
      </c>
      <c r="B67" s="125" t="s">
        <v>219</v>
      </c>
      <c r="C67" s="126"/>
      <c r="D67" s="126">
        <v>1</v>
      </c>
      <c r="E67" s="126"/>
      <c r="F67" s="164">
        <f t="shared" si="3"/>
        <v>7</v>
      </c>
      <c r="G67" s="172">
        <f t="shared" si="4"/>
        <v>3</v>
      </c>
      <c r="H67" s="172">
        <v>3</v>
      </c>
      <c r="I67" s="172"/>
      <c r="J67" s="172">
        <f t="shared" si="5"/>
        <v>4</v>
      </c>
      <c r="K67" s="172">
        <v>4</v>
      </c>
      <c r="L67" s="172"/>
      <c r="M67" s="172">
        <v>2</v>
      </c>
      <c r="N67" s="164">
        <f t="shared" si="6"/>
        <v>105</v>
      </c>
      <c r="O67" s="126">
        <v>26</v>
      </c>
      <c r="P67" s="126">
        <v>24</v>
      </c>
      <c r="Q67" s="126">
        <v>26</v>
      </c>
      <c r="R67" s="126">
        <v>26</v>
      </c>
      <c r="S67" s="126">
        <v>79</v>
      </c>
      <c r="T67" s="126">
        <v>77</v>
      </c>
      <c r="U67" s="126">
        <v>27</v>
      </c>
      <c r="V67" s="126">
        <v>79</v>
      </c>
      <c r="W67" s="126">
        <v>79</v>
      </c>
    </row>
    <row r="68" spans="1:23" ht="21.75" customHeight="1">
      <c r="A68" s="71" t="s">
        <v>227</v>
      </c>
      <c r="B68" s="125" t="s">
        <v>293</v>
      </c>
      <c r="C68" s="126"/>
      <c r="D68" s="126">
        <v>1</v>
      </c>
      <c r="E68" s="126"/>
      <c r="F68" s="164">
        <f t="shared" si="3"/>
        <v>2</v>
      </c>
      <c r="G68" s="172">
        <f t="shared" si="4"/>
        <v>1</v>
      </c>
      <c r="H68" s="172">
        <v>1</v>
      </c>
      <c r="I68" s="172"/>
      <c r="J68" s="172">
        <f t="shared" si="5"/>
        <v>1</v>
      </c>
      <c r="K68" s="172">
        <v>1</v>
      </c>
      <c r="L68" s="172"/>
      <c r="M68" s="172"/>
      <c r="N68" s="164">
        <f t="shared" si="6"/>
        <v>19</v>
      </c>
      <c r="O68" s="126">
        <v>9</v>
      </c>
      <c r="P68" s="126">
        <v>9</v>
      </c>
      <c r="Q68" s="126">
        <v>9</v>
      </c>
      <c r="R68" s="126">
        <v>9</v>
      </c>
      <c r="S68" s="126">
        <v>10</v>
      </c>
      <c r="T68" s="126">
        <v>10</v>
      </c>
      <c r="U68" s="126">
        <v>4</v>
      </c>
      <c r="V68" s="126">
        <v>10</v>
      </c>
      <c r="W68" s="126">
        <v>10</v>
      </c>
    </row>
    <row r="69" spans="1:23" s="1" customFormat="1" ht="21.75" customHeight="1">
      <c r="A69" s="123">
        <v>16</v>
      </c>
      <c r="B69" s="124" t="s">
        <v>220</v>
      </c>
      <c r="C69" s="105">
        <v>1</v>
      </c>
      <c r="D69" s="105">
        <f aca="true" t="shared" si="20" ref="D69:W69">SUM(D70:D72)</f>
        <v>3</v>
      </c>
      <c r="E69" s="105">
        <f t="shared" si="20"/>
        <v>0</v>
      </c>
      <c r="F69" s="164">
        <f t="shared" si="3"/>
        <v>12</v>
      </c>
      <c r="G69" s="172">
        <f t="shared" si="4"/>
        <v>6</v>
      </c>
      <c r="H69" s="164">
        <f t="shared" si="20"/>
        <v>6</v>
      </c>
      <c r="I69" s="164">
        <f t="shared" si="20"/>
        <v>0</v>
      </c>
      <c r="J69" s="172">
        <f t="shared" si="5"/>
        <v>6</v>
      </c>
      <c r="K69" s="164">
        <f t="shared" si="20"/>
        <v>6</v>
      </c>
      <c r="L69" s="164">
        <f t="shared" si="20"/>
        <v>0</v>
      </c>
      <c r="M69" s="164">
        <f t="shared" si="20"/>
        <v>1</v>
      </c>
      <c r="N69" s="164">
        <f t="shared" si="6"/>
        <v>161</v>
      </c>
      <c r="O69" s="105">
        <f t="shared" si="20"/>
        <v>48</v>
      </c>
      <c r="P69" s="105">
        <f t="shared" si="20"/>
        <v>48</v>
      </c>
      <c r="Q69" s="105">
        <f t="shared" si="20"/>
        <v>48</v>
      </c>
      <c r="R69" s="105">
        <f t="shared" si="20"/>
        <v>48</v>
      </c>
      <c r="S69" s="105">
        <f t="shared" si="20"/>
        <v>113</v>
      </c>
      <c r="T69" s="105">
        <f t="shared" si="20"/>
        <v>113</v>
      </c>
      <c r="U69" s="105">
        <f t="shared" si="20"/>
        <v>34</v>
      </c>
      <c r="V69" s="105">
        <f t="shared" si="20"/>
        <v>113</v>
      </c>
      <c r="W69" s="105">
        <f t="shared" si="20"/>
        <v>113</v>
      </c>
    </row>
    <row r="70" spans="1:23" ht="21.75" customHeight="1">
      <c r="A70" s="71" t="s">
        <v>226</v>
      </c>
      <c r="B70" s="125" t="s">
        <v>199</v>
      </c>
      <c r="C70" s="126"/>
      <c r="D70" s="126">
        <v>1</v>
      </c>
      <c r="E70" s="126"/>
      <c r="F70" s="164">
        <f t="shared" si="3"/>
        <v>6</v>
      </c>
      <c r="G70" s="172">
        <f t="shared" si="4"/>
        <v>2</v>
      </c>
      <c r="H70" s="172">
        <v>2</v>
      </c>
      <c r="I70" s="172"/>
      <c r="J70" s="172">
        <f t="shared" si="5"/>
        <v>4</v>
      </c>
      <c r="K70" s="172">
        <v>4</v>
      </c>
      <c r="L70" s="172"/>
      <c r="M70" s="172">
        <v>1</v>
      </c>
      <c r="N70" s="164">
        <f t="shared" si="6"/>
        <v>100</v>
      </c>
      <c r="O70" s="126">
        <v>19</v>
      </c>
      <c r="P70" s="126">
        <v>19</v>
      </c>
      <c r="Q70" s="126">
        <v>19</v>
      </c>
      <c r="R70" s="126">
        <v>19</v>
      </c>
      <c r="S70" s="126">
        <v>81</v>
      </c>
      <c r="T70" s="126">
        <v>81</v>
      </c>
      <c r="U70" s="126">
        <v>29</v>
      </c>
      <c r="V70" s="126">
        <v>81</v>
      </c>
      <c r="W70" s="126">
        <v>81</v>
      </c>
    </row>
    <row r="71" spans="1:23" ht="21.75" customHeight="1">
      <c r="A71" s="71" t="s">
        <v>227</v>
      </c>
      <c r="B71" s="125" t="s">
        <v>221</v>
      </c>
      <c r="C71" s="126"/>
      <c r="D71" s="126">
        <v>1</v>
      </c>
      <c r="E71" s="126"/>
      <c r="F71" s="164">
        <f t="shared" si="3"/>
        <v>4</v>
      </c>
      <c r="G71" s="172">
        <f t="shared" si="4"/>
        <v>3</v>
      </c>
      <c r="H71" s="172">
        <v>3</v>
      </c>
      <c r="I71" s="172"/>
      <c r="J71" s="172">
        <f t="shared" si="5"/>
        <v>1</v>
      </c>
      <c r="K71" s="172">
        <v>1</v>
      </c>
      <c r="L71" s="172"/>
      <c r="M71" s="172"/>
      <c r="N71" s="164">
        <f t="shared" si="6"/>
        <v>37</v>
      </c>
      <c r="O71" s="126">
        <v>24</v>
      </c>
      <c r="P71" s="126">
        <v>24</v>
      </c>
      <c r="Q71" s="126">
        <v>24</v>
      </c>
      <c r="R71" s="126">
        <v>24</v>
      </c>
      <c r="S71" s="126">
        <v>13</v>
      </c>
      <c r="T71" s="126">
        <v>13</v>
      </c>
      <c r="U71" s="126"/>
      <c r="V71" s="126">
        <v>13</v>
      </c>
      <c r="W71" s="126">
        <v>13</v>
      </c>
    </row>
    <row r="72" spans="1:23" ht="21.75" customHeight="1">
      <c r="A72" s="71" t="s">
        <v>228</v>
      </c>
      <c r="B72" s="125" t="s">
        <v>294</v>
      </c>
      <c r="C72" s="126"/>
      <c r="D72" s="126">
        <v>1</v>
      </c>
      <c r="E72" s="126"/>
      <c r="F72" s="164">
        <f t="shared" si="3"/>
        <v>2</v>
      </c>
      <c r="G72" s="172">
        <f t="shared" si="4"/>
        <v>1</v>
      </c>
      <c r="H72" s="172">
        <v>1</v>
      </c>
      <c r="I72" s="172"/>
      <c r="J72" s="172">
        <f t="shared" si="5"/>
        <v>1</v>
      </c>
      <c r="K72" s="172">
        <v>1</v>
      </c>
      <c r="L72" s="172"/>
      <c r="M72" s="172"/>
      <c r="N72" s="164">
        <f t="shared" si="6"/>
        <v>24</v>
      </c>
      <c r="O72" s="126">
        <v>5</v>
      </c>
      <c r="P72" s="126">
        <v>5</v>
      </c>
      <c r="Q72" s="126">
        <v>5</v>
      </c>
      <c r="R72" s="126">
        <v>5</v>
      </c>
      <c r="S72" s="126">
        <v>19</v>
      </c>
      <c r="T72" s="126">
        <v>19</v>
      </c>
      <c r="U72" s="126">
        <v>5</v>
      </c>
      <c r="V72" s="126">
        <v>19</v>
      </c>
      <c r="W72" s="126">
        <v>19</v>
      </c>
    </row>
    <row r="73" spans="1:23" s="1" customFormat="1" ht="21.75" customHeight="1">
      <c r="A73" s="123">
        <v>17</v>
      </c>
      <c r="B73" s="124" t="s">
        <v>223</v>
      </c>
      <c r="C73" s="105">
        <v>1</v>
      </c>
      <c r="D73" s="105">
        <f>SUM(D74:D77)</f>
        <v>4</v>
      </c>
      <c r="E73" s="105">
        <f aca="true" t="shared" si="21" ref="E73:W73">SUM(E74:E77)</f>
        <v>0</v>
      </c>
      <c r="F73" s="164">
        <f t="shared" si="3"/>
        <v>13</v>
      </c>
      <c r="G73" s="172">
        <f t="shared" si="4"/>
        <v>5</v>
      </c>
      <c r="H73" s="164">
        <f t="shared" si="21"/>
        <v>5</v>
      </c>
      <c r="I73" s="164">
        <f t="shared" si="21"/>
        <v>0</v>
      </c>
      <c r="J73" s="172">
        <f t="shared" si="5"/>
        <v>8</v>
      </c>
      <c r="K73" s="164">
        <f t="shared" si="21"/>
        <v>8</v>
      </c>
      <c r="L73" s="164">
        <f t="shared" si="21"/>
        <v>0</v>
      </c>
      <c r="M73" s="164">
        <f t="shared" si="21"/>
        <v>2</v>
      </c>
      <c r="N73" s="164">
        <f t="shared" si="6"/>
        <v>168</v>
      </c>
      <c r="O73" s="105">
        <f t="shared" si="21"/>
        <v>40</v>
      </c>
      <c r="P73" s="105">
        <f t="shared" si="21"/>
        <v>39</v>
      </c>
      <c r="Q73" s="105">
        <f t="shared" si="21"/>
        <v>40</v>
      </c>
      <c r="R73" s="105">
        <f t="shared" si="21"/>
        <v>40</v>
      </c>
      <c r="S73" s="105">
        <f t="shared" si="21"/>
        <v>128</v>
      </c>
      <c r="T73" s="105">
        <f t="shared" si="21"/>
        <v>118</v>
      </c>
      <c r="U73" s="105">
        <f t="shared" si="21"/>
        <v>53</v>
      </c>
      <c r="V73" s="105">
        <f t="shared" si="21"/>
        <v>128</v>
      </c>
      <c r="W73" s="105">
        <f t="shared" si="21"/>
        <v>128</v>
      </c>
    </row>
    <row r="74" spans="1:23" ht="21.75" customHeight="1">
      <c r="A74" s="71" t="s">
        <v>226</v>
      </c>
      <c r="B74" s="125" t="s">
        <v>224</v>
      </c>
      <c r="C74" s="126"/>
      <c r="D74" s="126">
        <v>1</v>
      </c>
      <c r="E74" s="126"/>
      <c r="F74" s="164">
        <f t="shared" si="3"/>
        <v>9</v>
      </c>
      <c r="G74" s="172">
        <f t="shared" si="4"/>
        <v>4</v>
      </c>
      <c r="H74" s="172">
        <v>4</v>
      </c>
      <c r="I74" s="172"/>
      <c r="J74" s="172">
        <f t="shared" si="5"/>
        <v>5</v>
      </c>
      <c r="K74" s="172">
        <v>5</v>
      </c>
      <c r="L74" s="172"/>
      <c r="M74" s="172">
        <v>2</v>
      </c>
      <c r="N74" s="164">
        <f t="shared" si="6"/>
        <v>119</v>
      </c>
      <c r="O74" s="126">
        <v>34</v>
      </c>
      <c r="P74" s="126">
        <v>33</v>
      </c>
      <c r="Q74" s="126">
        <v>34</v>
      </c>
      <c r="R74" s="126">
        <v>34</v>
      </c>
      <c r="S74" s="126">
        <v>85</v>
      </c>
      <c r="T74" s="126">
        <v>75</v>
      </c>
      <c r="U74" s="126">
        <v>31</v>
      </c>
      <c r="V74" s="126">
        <v>85</v>
      </c>
      <c r="W74" s="126">
        <v>85</v>
      </c>
    </row>
    <row r="75" spans="1:23" ht="21.75" customHeight="1">
      <c r="A75" s="71" t="s">
        <v>227</v>
      </c>
      <c r="B75" s="125" t="s">
        <v>199</v>
      </c>
      <c r="C75" s="126"/>
      <c r="D75" s="126">
        <v>1</v>
      </c>
      <c r="E75" s="126"/>
      <c r="F75" s="164">
        <f t="shared" si="3"/>
        <v>1</v>
      </c>
      <c r="G75" s="172">
        <f t="shared" si="4"/>
        <v>0</v>
      </c>
      <c r="H75" s="172"/>
      <c r="I75" s="172"/>
      <c r="J75" s="172">
        <f t="shared" si="5"/>
        <v>1</v>
      </c>
      <c r="K75" s="172">
        <v>1</v>
      </c>
      <c r="L75" s="172"/>
      <c r="M75" s="172"/>
      <c r="N75" s="164">
        <f t="shared" si="6"/>
        <v>16</v>
      </c>
      <c r="O75" s="126"/>
      <c r="P75" s="126"/>
      <c r="Q75" s="126"/>
      <c r="R75" s="126"/>
      <c r="S75" s="126">
        <v>16</v>
      </c>
      <c r="T75" s="126">
        <v>16</v>
      </c>
      <c r="U75" s="126">
        <v>7</v>
      </c>
      <c r="V75" s="126">
        <v>16</v>
      </c>
      <c r="W75" s="126">
        <v>16</v>
      </c>
    </row>
    <row r="76" spans="1:23" ht="21.75" customHeight="1">
      <c r="A76" s="71" t="s">
        <v>228</v>
      </c>
      <c r="B76" s="125" t="s">
        <v>196</v>
      </c>
      <c r="C76" s="126"/>
      <c r="D76" s="126">
        <v>1</v>
      </c>
      <c r="E76" s="126"/>
      <c r="F76" s="164">
        <f t="shared" si="3"/>
        <v>2</v>
      </c>
      <c r="G76" s="172">
        <f t="shared" si="4"/>
        <v>1</v>
      </c>
      <c r="H76" s="172">
        <v>1</v>
      </c>
      <c r="I76" s="172"/>
      <c r="J76" s="172">
        <f t="shared" si="5"/>
        <v>1</v>
      </c>
      <c r="K76" s="172">
        <v>1</v>
      </c>
      <c r="L76" s="172"/>
      <c r="M76" s="172"/>
      <c r="N76" s="164">
        <f t="shared" si="6"/>
        <v>22</v>
      </c>
      <c r="O76" s="126">
        <v>6</v>
      </c>
      <c r="P76" s="126">
        <v>6</v>
      </c>
      <c r="Q76" s="126">
        <v>6</v>
      </c>
      <c r="R76" s="126">
        <v>6</v>
      </c>
      <c r="S76" s="126">
        <v>16</v>
      </c>
      <c r="T76" s="126">
        <v>16</v>
      </c>
      <c r="U76" s="126">
        <v>8</v>
      </c>
      <c r="V76" s="126">
        <v>16</v>
      </c>
      <c r="W76" s="126">
        <v>16</v>
      </c>
    </row>
    <row r="77" spans="1:23" ht="21.75" customHeight="1">
      <c r="A77" s="71" t="s">
        <v>229</v>
      </c>
      <c r="B77" s="125" t="s">
        <v>225</v>
      </c>
      <c r="C77" s="126"/>
      <c r="D77" s="71">
        <v>1</v>
      </c>
      <c r="E77" s="71"/>
      <c r="F77" s="164">
        <f t="shared" si="3"/>
        <v>1</v>
      </c>
      <c r="G77" s="172">
        <f t="shared" si="4"/>
        <v>0</v>
      </c>
      <c r="H77" s="91"/>
      <c r="I77" s="91"/>
      <c r="J77" s="172">
        <f t="shared" si="5"/>
        <v>1</v>
      </c>
      <c r="K77" s="91">
        <v>1</v>
      </c>
      <c r="L77" s="91"/>
      <c r="M77" s="91"/>
      <c r="N77" s="164">
        <f t="shared" si="6"/>
        <v>11</v>
      </c>
      <c r="O77" s="71"/>
      <c r="P77" s="71"/>
      <c r="Q77" s="71"/>
      <c r="R77" s="71"/>
      <c r="S77" s="71">
        <v>11</v>
      </c>
      <c r="T77" s="71">
        <v>11</v>
      </c>
      <c r="U77" s="71">
        <v>7</v>
      </c>
      <c r="V77" s="71">
        <v>11</v>
      </c>
      <c r="W77" s="71">
        <v>11</v>
      </c>
    </row>
    <row r="78" spans="1:23" ht="21.75" customHeight="1">
      <c r="A78" s="123" t="s">
        <v>3</v>
      </c>
      <c r="B78" s="128" t="s">
        <v>137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ht="21.75" customHeight="1">
      <c r="A79" s="123" t="s">
        <v>16</v>
      </c>
      <c r="B79" s="128" t="s">
        <v>166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</sheetData>
  <sheetProtection/>
  <mergeCells count="26">
    <mergeCell ref="T6:W6"/>
    <mergeCell ref="A9:B9"/>
    <mergeCell ref="F5:F7"/>
    <mergeCell ref="G5:I5"/>
    <mergeCell ref="J5:M5"/>
    <mergeCell ref="N5:N7"/>
    <mergeCell ref="O5:R5"/>
    <mergeCell ref="S5:W5"/>
    <mergeCell ref="G6:G7"/>
    <mergeCell ref="H6:I6"/>
    <mergeCell ref="J6:J7"/>
    <mergeCell ref="K6:L6"/>
    <mergeCell ref="M6:M7"/>
    <mergeCell ref="O6:O7"/>
    <mergeCell ref="P6:R6"/>
    <mergeCell ref="S6:S7"/>
    <mergeCell ref="A1:B1"/>
    <mergeCell ref="A2:W2"/>
    <mergeCell ref="A3:W3"/>
    <mergeCell ref="A4:A7"/>
    <mergeCell ref="B4:B7"/>
    <mergeCell ref="C4:C7"/>
    <mergeCell ref="D4:D7"/>
    <mergeCell ref="E4:E7"/>
    <mergeCell ref="F4:M4"/>
    <mergeCell ref="N4:W4"/>
  </mergeCells>
  <printOptions horizontalCentered="1"/>
  <pageMargins left="0.2362204724409449" right="0.1968503937007874" top="0.4330708661417323" bottom="0.2755905511811024" header="0.31496062992125984" footer="0.31496062992125984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"/>
  <sheetViews>
    <sheetView zoomScale="90" zoomScaleNormal="90" zoomScalePageLayoutView="0" workbookViewId="0" topLeftCell="A1">
      <selection activeCell="A2" sqref="A2:W2"/>
    </sheetView>
  </sheetViews>
  <sheetFormatPr defaultColWidth="9.00390625" defaultRowHeight="15.75"/>
  <cols>
    <col min="1" max="1" width="5.375" style="129" customWidth="1"/>
    <col min="2" max="2" width="21.125" style="130" customWidth="1"/>
    <col min="3" max="23" width="6.125" style="95" customWidth="1"/>
    <col min="24" max="16384" width="9.00390625" style="2" customWidth="1"/>
  </cols>
  <sheetData>
    <row r="1" spans="1:2" ht="42" customHeight="1">
      <c r="A1" s="191" t="s">
        <v>231</v>
      </c>
      <c r="B1" s="191"/>
    </row>
    <row r="2" spans="1:23" ht="49.5" customHeight="1">
      <c r="A2" s="192" t="s">
        <v>308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23" ht="1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15.75" customHeight="1">
      <c r="A4" s="195" t="s">
        <v>30</v>
      </c>
      <c r="B4" s="196" t="s">
        <v>84</v>
      </c>
      <c r="C4" s="199" t="s">
        <v>18</v>
      </c>
      <c r="D4" s="199" t="s">
        <v>305</v>
      </c>
      <c r="E4" s="200" t="s">
        <v>167</v>
      </c>
      <c r="F4" s="203" t="s">
        <v>31</v>
      </c>
      <c r="G4" s="203"/>
      <c r="H4" s="203"/>
      <c r="I4" s="203"/>
      <c r="J4" s="203"/>
      <c r="K4" s="203"/>
      <c r="L4" s="203"/>
      <c r="M4" s="203"/>
      <c r="N4" s="203" t="s">
        <v>32</v>
      </c>
      <c r="O4" s="203"/>
      <c r="P4" s="203"/>
      <c r="Q4" s="203"/>
      <c r="R4" s="203"/>
      <c r="S4" s="203"/>
      <c r="T4" s="203"/>
      <c r="U4" s="203"/>
      <c r="V4" s="203"/>
      <c r="W4" s="203"/>
    </row>
    <row r="5" spans="1:23" ht="18" customHeight="1">
      <c r="A5" s="195"/>
      <c r="B5" s="197"/>
      <c r="C5" s="199"/>
      <c r="D5" s="199"/>
      <c r="E5" s="201"/>
      <c r="F5" s="204" t="s">
        <v>148</v>
      </c>
      <c r="G5" s="203" t="s">
        <v>33</v>
      </c>
      <c r="H5" s="203"/>
      <c r="I5" s="203"/>
      <c r="J5" s="203" t="s">
        <v>34</v>
      </c>
      <c r="K5" s="203"/>
      <c r="L5" s="203"/>
      <c r="M5" s="203"/>
      <c r="N5" s="204" t="s">
        <v>35</v>
      </c>
      <c r="O5" s="203" t="s">
        <v>36</v>
      </c>
      <c r="P5" s="203"/>
      <c r="Q5" s="203"/>
      <c r="R5" s="203"/>
      <c r="S5" s="203" t="s">
        <v>37</v>
      </c>
      <c r="T5" s="203"/>
      <c r="U5" s="203"/>
      <c r="V5" s="203"/>
      <c r="W5" s="203"/>
    </row>
    <row r="6" spans="1:23" ht="20.25" customHeight="1">
      <c r="A6" s="195"/>
      <c r="B6" s="197"/>
      <c r="C6" s="199"/>
      <c r="D6" s="199"/>
      <c r="E6" s="201"/>
      <c r="F6" s="204"/>
      <c r="G6" s="204" t="s">
        <v>38</v>
      </c>
      <c r="H6" s="203" t="s">
        <v>39</v>
      </c>
      <c r="I6" s="203"/>
      <c r="J6" s="204" t="s">
        <v>40</v>
      </c>
      <c r="K6" s="203" t="s">
        <v>39</v>
      </c>
      <c r="L6" s="203"/>
      <c r="M6" s="199" t="s">
        <v>41</v>
      </c>
      <c r="N6" s="204"/>
      <c r="O6" s="204" t="s">
        <v>42</v>
      </c>
      <c r="P6" s="203" t="s">
        <v>43</v>
      </c>
      <c r="Q6" s="203"/>
      <c r="R6" s="203"/>
      <c r="S6" s="204" t="s">
        <v>44</v>
      </c>
      <c r="T6" s="203" t="s">
        <v>43</v>
      </c>
      <c r="U6" s="203"/>
      <c r="V6" s="203"/>
      <c r="W6" s="203"/>
    </row>
    <row r="7" spans="1:23" ht="92.25" customHeight="1">
      <c r="A7" s="195"/>
      <c r="B7" s="198"/>
      <c r="C7" s="199"/>
      <c r="D7" s="199"/>
      <c r="E7" s="202"/>
      <c r="F7" s="204"/>
      <c r="G7" s="204"/>
      <c r="H7" s="165" t="s">
        <v>149</v>
      </c>
      <c r="I7" s="165" t="s">
        <v>150</v>
      </c>
      <c r="J7" s="204"/>
      <c r="K7" s="165" t="s">
        <v>149</v>
      </c>
      <c r="L7" s="165" t="s">
        <v>150</v>
      </c>
      <c r="M7" s="199"/>
      <c r="N7" s="204"/>
      <c r="O7" s="204"/>
      <c r="P7" s="116" t="s">
        <v>45</v>
      </c>
      <c r="Q7" s="117" t="s">
        <v>46</v>
      </c>
      <c r="R7" s="116" t="s">
        <v>149</v>
      </c>
      <c r="S7" s="204"/>
      <c r="T7" s="106" t="s">
        <v>45</v>
      </c>
      <c r="U7" s="116" t="s">
        <v>47</v>
      </c>
      <c r="V7" s="116" t="s">
        <v>46</v>
      </c>
      <c r="W7" s="116" t="s">
        <v>149</v>
      </c>
    </row>
    <row r="8" spans="1:23" ht="29.25" customHeight="1">
      <c r="A8" s="118"/>
      <c r="B8" s="119"/>
      <c r="C8" s="120"/>
      <c r="D8" s="120"/>
      <c r="E8" s="120"/>
      <c r="F8" s="120" t="s">
        <v>48</v>
      </c>
      <c r="G8" s="120" t="s">
        <v>49</v>
      </c>
      <c r="H8" s="120">
        <v>3</v>
      </c>
      <c r="I8" s="120">
        <v>4</v>
      </c>
      <c r="J8" s="120" t="s">
        <v>50</v>
      </c>
      <c r="K8" s="120">
        <v>6</v>
      </c>
      <c r="L8" s="120">
        <v>7</v>
      </c>
      <c r="M8" s="120">
        <v>8</v>
      </c>
      <c r="N8" s="120" t="s">
        <v>51</v>
      </c>
      <c r="O8" s="120">
        <v>10</v>
      </c>
      <c r="P8" s="120">
        <v>11</v>
      </c>
      <c r="Q8" s="120">
        <v>12</v>
      </c>
      <c r="R8" s="120">
        <v>13</v>
      </c>
      <c r="S8" s="120">
        <v>14</v>
      </c>
      <c r="T8" s="120">
        <v>15</v>
      </c>
      <c r="U8" s="120">
        <v>16</v>
      </c>
      <c r="V8" s="120">
        <v>17</v>
      </c>
      <c r="W8" s="120">
        <v>18</v>
      </c>
    </row>
    <row r="9" spans="1:23" ht="21.75" customHeight="1">
      <c r="A9" s="205" t="s">
        <v>169</v>
      </c>
      <c r="B9" s="206"/>
      <c r="C9" s="105">
        <f aca="true" t="shared" si="0" ref="C9:W9">C14+C17+C18+C22+C26+C30+C36+C40+C43+C46+C51+C54+C58+C62+C66+C69+C73</f>
        <v>17</v>
      </c>
      <c r="D9" s="105">
        <f t="shared" si="0"/>
        <v>48</v>
      </c>
      <c r="E9" s="164">
        <f t="shared" si="0"/>
        <v>0</v>
      </c>
      <c r="F9" s="164">
        <f t="shared" si="0"/>
        <v>138</v>
      </c>
      <c r="G9" s="164">
        <f t="shared" si="0"/>
        <v>41</v>
      </c>
      <c r="H9" s="164">
        <f t="shared" si="0"/>
        <v>41</v>
      </c>
      <c r="I9" s="164">
        <f t="shared" si="0"/>
        <v>0</v>
      </c>
      <c r="J9" s="164">
        <f t="shared" si="0"/>
        <v>97</v>
      </c>
      <c r="K9" s="164">
        <f t="shared" si="0"/>
        <v>94</v>
      </c>
      <c r="L9" s="164">
        <f t="shared" si="0"/>
        <v>3</v>
      </c>
      <c r="M9" s="164">
        <f t="shared" si="0"/>
        <v>39</v>
      </c>
      <c r="N9" s="164">
        <f t="shared" si="0"/>
        <v>2712</v>
      </c>
      <c r="O9" s="164">
        <f t="shared" si="0"/>
        <v>629</v>
      </c>
      <c r="P9" s="105">
        <f t="shared" si="0"/>
        <v>597</v>
      </c>
      <c r="Q9" s="105">
        <f t="shared" si="0"/>
        <v>619</v>
      </c>
      <c r="R9" s="105">
        <f t="shared" si="0"/>
        <v>607</v>
      </c>
      <c r="S9" s="105">
        <f t="shared" si="0"/>
        <v>2083</v>
      </c>
      <c r="T9" s="105">
        <f t="shared" si="0"/>
        <v>1818</v>
      </c>
      <c r="U9" s="105">
        <f t="shared" si="0"/>
        <v>716</v>
      </c>
      <c r="V9" s="105">
        <f t="shared" si="0"/>
        <v>1930</v>
      </c>
      <c r="W9" s="105">
        <f t="shared" si="0"/>
        <v>1951</v>
      </c>
    </row>
    <row r="10" spans="1:23" ht="21.75" customHeight="1">
      <c r="A10" s="118"/>
      <c r="B10" s="121" t="s">
        <v>152</v>
      </c>
      <c r="C10" s="105">
        <f>C9</f>
        <v>17</v>
      </c>
      <c r="D10" s="105">
        <f aca="true" t="shared" si="1" ref="D10:W10">D9</f>
        <v>48</v>
      </c>
      <c r="E10" s="164">
        <f t="shared" si="1"/>
        <v>0</v>
      </c>
      <c r="F10" s="164">
        <f t="shared" si="1"/>
        <v>138</v>
      </c>
      <c r="G10" s="164">
        <f t="shared" si="1"/>
        <v>41</v>
      </c>
      <c r="H10" s="164">
        <f t="shared" si="1"/>
        <v>41</v>
      </c>
      <c r="I10" s="164">
        <f t="shared" si="1"/>
        <v>0</v>
      </c>
      <c r="J10" s="164">
        <f t="shared" si="1"/>
        <v>97</v>
      </c>
      <c r="K10" s="164">
        <f t="shared" si="1"/>
        <v>94</v>
      </c>
      <c r="L10" s="164">
        <f t="shared" si="1"/>
        <v>3</v>
      </c>
      <c r="M10" s="164">
        <f t="shared" si="1"/>
        <v>39</v>
      </c>
      <c r="N10" s="164">
        <f t="shared" si="1"/>
        <v>2712</v>
      </c>
      <c r="O10" s="164">
        <f t="shared" si="1"/>
        <v>629</v>
      </c>
      <c r="P10" s="105">
        <f t="shared" si="1"/>
        <v>597</v>
      </c>
      <c r="Q10" s="105">
        <f t="shared" si="1"/>
        <v>619</v>
      </c>
      <c r="R10" s="105">
        <f t="shared" si="1"/>
        <v>607</v>
      </c>
      <c r="S10" s="105">
        <f t="shared" si="1"/>
        <v>2083</v>
      </c>
      <c r="T10" s="105">
        <f t="shared" si="1"/>
        <v>1818</v>
      </c>
      <c r="U10" s="105">
        <f t="shared" si="1"/>
        <v>716</v>
      </c>
      <c r="V10" s="105">
        <f t="shared" si="1"/>
        <v>1930</v>
      </c>
      <c r="W10" s="105">
        <f t="shared" si="1"/>
        <v>1951</v>
      </c>
    </row>
    <row r="11" spans="1:23" ht="21.75" customHeight="1">
      <c r="A11" s="118"/>
      <c r="B11" s="121" t="s">
        <v>153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2" spans="1:23" ht="21.75" customHeight="1">
      <c r="A12" s="118"/>
      <c r="B12" s="121" t="s">
        <v>168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</row>
    <row r="13" spans="1:23" ht="21.75" customHeight="1">
      <c r="A13" s="109" t="s">
        <v>2</v>
      </c>
      <c r="B13" s="122" t="s">
        <v>70</v>
      </c>
      <c r="C13" s="105"/>
      <c r="D13" s="105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05"/>
      <c r="Q13" s="105"/>
      <c r="R13" s="105"/>
      <c r="S13" s="105"/>
      <c r="T13" s="105"/>
      <c r="U13" s="105"/>
      <c r="V13" s="105"/>
      <c r="W13" s="105"/>
    </row>
    <row r="14" spans="1:23" s="1" customFormat="1" ht="21.75" customHeight="1">
      <c r="A14" s="123">
        <v>1</v>
      </c>
      <c r="B14" s="124" t="s">
        <v>171</v>
      </c>
      <c r="C14" s="105">
        <v>1</v>
      </c>
      <c r="D14" s="92">
        <f>SUM(D15:D16)</f>
        <v>2</v>
      </c>
      <c r="E14" s="92">
        <f aca="true" t="shared" si="2" ref="E14:W14">SUM(E15:E16)</f>
        <v>0</v>
      </c>
      <c r="F14" s="92">
        <f t="shared" si="2"/>
        <v>7</v>
      </c>
      <c r="G14" s="92">
        <f t="shared" si="2"/>
        <v>2</v>
      </c>
      <c r="H14" s="92">
        <f t="shared" si="2"/>
        <v>2</v>
      </c>
      <c r="I14" s="92">
        <f t="shared" si="2"/>
        <v>0</v>
      </c>
      <c r="J14" s="92">
        <f t="shared" si="2"/>
        <v>5</v>
      </c>
      <c r="K14" s="92">
        <f t="shared" si="2"/>
        <v>5</v>
      </c>
      <c r="L14" s="92">
        <f t="shared" si="2"/>
        <v>0</v>
      </c>
      <c r="M14" s="92">
        <f t="shared" si="2"/>
        <v>2</v>
      </c>
      <c r="N14" s="92">
        <f t="shared" si="2"/>
        <v>140</v>
      </c>
      <c r="O14" s="92">
        <f t="shared" si="2"/>
        <v>40</v>
      </c>
      <c r="P14" s="92">
        <f t="shared" si="2"/>
        <v>36</v>
      </c>
      <c r="Q14" s="92">
        <f t="shared" si="2"/>
        <v>40</v>
      </c>
      <c r="R14" s="92">
        <f t="shared" si="2"/>
        <v>35</v>
      </c>
      <c r="S14" s="92">
        <f t="shared" si="2"/>
        <v>100</v>
      </c>
      <c r="T14" s="92">
        <f t="shared" si="2"/>
        <v>94</v>
      </c>
      <c r="U14" s="92">
        <f t="shared" si="2"/>
        <v>35</v>
      </c>
      <c r="V14" s="92">
        <f t="shared" si="2"/>
        <v>100</v>
      </c>
      <c r="W14" s="92">
        <f t="shared" si="2"/>
        <v>100</v>
      </c>
    </row>
    <row r="15" spans="1:23" ht="21.75" customHeight="1">
      <c r="A15" s="71" t="s">
        <v>226</v>
      </c>
      <c r="B15" s="125" t="s">
        <v>290</v>
      </c>
      <c r="C15" s="126"/>
      <c r="D15" s="126">
        <v>1</v>
      </c>
      <c r="E15" s="172"/>
      <c r="F15" s="164">
        <f>G15+J15</f>
        <v>4</v>
      </c>
      <c r="G15" s="172">
        <f>H15+I15</f>
        <v>1</v>
      </c>
      <c r="H15" s="172">
        <v>1</v>
      </c>
      <c r="I15" s="172"/>
      <c r="J15" s="172">
        <f>K15+L15</f>
        <v>3</v>
      </c>
      <c r="K15" s="172">
        <v>3</v>
      </c>
      <c r="L15" s="172"/>
      <c r="M15" s="172">
        <v>1</v>
      </c>
      <c r="N15" s="164">
        <f>O15+S15</f>
        <v>77</v>
      </c>
      <c r="O15" s="172">
        <v>20</v>
      </c>
      <c r="P15" s="126">
        <v>17</v>
      </c>
      <c r="Q15" s="126">
        <v>20</v>
      </c>
      <c r="R15" s="126">
        <v>18</v>
      </c>
      <c r="S15" s="126">
        <v>57</v>
      </c>
      <c r="T15" s="126">
        <v>53</v>
      </c>
      <c r="U15" s="126">
        <v>21</v>
      </c>
      <c r="V15" s="126">
        <v>57</v>
      </c>
      <c r="W15" s="126">
        <v>57</v>
      </c>
    </row>
    <row r="16" spans="1:23" ht="21.75" customHeight="1">
      <c r="A16" s="71" t="s">
        <v>227</v>
      </c>
      <c r="B16" s="125" t="s">
        <v>291</v>
      </c>
      <c r="C16" s="126"/>
      <c r="D16" s="126">
        <v>1</v>
      </c>
      <c r="E16" s="172"/>
      <c r="F16" s="164">
        <f aca="true" t="shared" si="3" ref="F16:F77">G16+J16</f>
        <v>3</v>
      </c>
      <c r="G16" s="172">
        <f aca="true" t="shared" si="4" ref="G16:G77">H16+I16</f>
        <v>1</v>
      </c>
      <c r="H16" s="172">
        <v>1</v>
      </c>
      <c r="I16" s="172"/>
      <c r="J16" s="172">
        <f aca="true" t="shared" si="5" ref="J16:J77">K16+L16</f>
        <v>2</v>
      </c>
      <c r="K16" s="172">
        <v>2</v>
      </c>
      <c r="L16" s="172"/>
      <c r="M16" s="172">
        <v>1</v>
      </c>
      <c r="N16" s="164">
        <f aca="true" t="shared" si="6" ref="N16:N77">O16+S16</f>
        <v>63</v>
      </c>
      <c r="O16" s="172">
        <v>20</v>
      </c>
      <c r="P16" s="126">
        <v>19</v>
      </c>
      <c r="Q16" s="126">
        <v>20</v>
      </c>
      <c r="R16" s="126">
        <v>17</v>
      </c>
      <c r="S16" s="126">
        <v>43</v>
      </c>
      <c r="T16" s="126">
        <v>41</v>
      </c>
      <c r="U16" s="126">
        <v>14</v>
      </c>
      <c r="V16" s="126">
        <v>43</v>
      </c>
      <c r="W16" s="126">
        <v>43</v>
      </c>
    </row>
    <row r="17" spans="1:23" s="1" customFormat="1" ht="21.75" customHeight="1">
      <c r="A17" s="123">
        <v>2</v>
      </c>
      <c r="B17" s="124" t="s">
        <v>174</v>
      </c>
      <c r="C17" s="126">
        <v>1</v>
      </c>
      <c r="D17" s="126">
        <v>1</v>
      </c>
      <c r="E17" s="172"/>
      <c r="F17" s="164">
        <f t="shared" si="3"/>
        <v>8</v>
      </c>
      <c r="G17" s="172">
        <f t="shared" si="4"/>
        <v>2</v>
      </c>
      <c r="H17" s="172">
        <v>2</v>
      </c>
      <c r="I17" s="172"/>
      <c r="J17" s="172">
        <f t="shared" si="5"/>
        <v>6</v>
      </c>
      <c r="K17" s="172">
        <v>6</v>
      </c>
      <c r="L17" s="172"/>
      <c r="M17" s="172">
        <v>2</v>
      </c>
      <c r="N17" s="164">
        <f t="shared" si="6"/>
        <v>222</v>
      </c>
      <c r="O17" s="172">
        <v>37</v>
      </c>
      <c r="P17" s="126">
        <v>27</v>
      </c>
      <c r="Q17" s="126">
        <v>37</v>
      </c>
      <c r="R17" s="126">
        <v>30</v>
      </c>
      <c r="S17" s="126">
        <v>185</v>
      </c>
      <c r="T17" s="126">
        <v>95</v>
      </c>
      <c r="U17" s="126">
        <v>73</v>
      </c>
      <c r="V17" s="126">
        <v>185</v>
      </c>
      <c r="W17" s="126">
        <v>185</v>
      </c>
    </row>
    <row r="18" spans="1:23" s="1" customFormat="1" ht="21.75" customHeight="1">
      <c r="A18" s="123">
        <v>3</v>
      </c>
      <c r="B18" s="124" t="s">
        <v>175</v>
      </c>
      <c r="C18" s="105">
        <v>1</v>
      </c>
      <c r="D18" s="92">
        <f>SUM(D19:D21)</f>
        <v>3</v>
      </c>
      <c r="E18" s="92">
        <f aca="true" t="shared" si="7" ref="E18:W18">SUM(E19:E21)</f>
        <v>0</v>
      </c>
      <c r="F18" s="164">
        <f t="shared" si="3"/>
        <v>11</v>
      </c>
      <c r="G18" s="172">
        <f t="shared" si="4"/>
        <v>3</v>
      </c>
      <c r="H18" s="92">
        <f t="shared" si="7"/>
        <v>3</v>
      </c>
      <c r="I18" s="92">
        <f t="shared" si="7"/>
        <v>0</v>
      </c>
      <c r="J18" s="172">
        <f t="shared" si="5"/>
        <v>8</v>
      </c>
      <c r="K18" s="92">
        <f t="shared" si="7"/>
        <v>8</v>
      </c>
      <c r="L18" s="92">
        <f t="shared" si="7"/>
        <v>0</v>
      </c>
      <c r="M18" s="92">
        <f t="shared" si="7"/>
        <v>3</v>
      </c>
      <c r="N18" s="164">
        <f t="shared" si="6"/>
        <v>211</v>
      </c>
      <c r="O18" s="92">
        <f t="shared" si="7"/>
        <v>41</v>
      </c>
      <c r="P18" s="92">
        <f t="shared" si="7"/>
        <v>41</v>
      </c>
      <c r="Q18" s="92">
        <f t="shared" si="7"/>
        <v>41</v>
      </c>
      <c r="R18" s="92">
        <f t="shared" si="7"/>
        <v>41</v>
      </c>
      <c r="S18" s="92">
        <f t="shared" si="7"/>
        <v>170</v>
      </c>
      <c r="T18" s="92">
        <f t="shared" si="7"/>
        <v>164</v>
      </c>
      <c r="U18" s="92">
        <f t="shared" si="7"/>
        <v>70</v>
      </c>
      <c r="V18" s="92">
        <f t="shared" si="7"/>
        <v>170</v>
      </c>
      <c r="W18" s="92">
        <f t="shared" si="7"/>
        <v>170</v>
      </c>
    </row>
    <row r="19" spans="1:23" ht="21.75" customHeight="1">
      <c r="A19" s="71" t="s">
        <v>226</v>
      </c>
      <c r="B19" s="125" t="s">
        <v>176</v>
      </c>
      <c r="C19" s="126"/>
      <c r="D19" s="126">
        <v>1</v>
      </c>
      <c r="E19" s="172"/>
      <c r="F19" s="164">
        <f t="shared" si="3"/>
        <v>6</v>
      </c>
      <c r="G19" s="172">
        <f t="shared" si="4"/>
        <v>1</v>
      </c>
      <c r="H19" s="172">
        <v>1</v>
      </c>
      <c r="I19" s="172"/>
      <c r="J19" s="172">
        <f t="shared" si="5"/>
        <v>5</v>
      </c>
      <c r="K19" s="172">
        <v>5</v>
      </c>
      <c r="L19" s="172"/>
      <c r="M19" s="172">
        <v>2</v>
      </c>
      <c r="N19" s="164">
        <f t="shared" si="6"/>
        <v>141</v>
      </c>
      <c r="O19" s="172">
        <v>23</v>
      </c>
      <c r="P19" s="126">
        <v>23</v>
      </c>
      <c r="Q19" s="126">
        <v>23</v>
      </c>
      <c r="R19" s="126">
        <v>23</v>
      </c>
      <c r="S19" s="126">
        <v>118</v>
      </c>
      <c r="T19" s="126">
        <v>112</v>
      </c>
      <c r="U19" s="126">
        <v>48</v>
      </c>
      <c r="V19" s="126">
        <v>118</v>
      </c>
      <c r="W19" s="126">
        <v>118</v>
      </c>
    </row>
    <row r="20" spans="1:23" ht="21.75" customHeight="1">
      <c r="A20" s="71" t="s">
        <v>227</v>
      </c>
      <c r="B20" s="125" t="s">
        <v>177</v>
      </c>
      <c r="C20" s="126"/>
      <c r="D20" s="126">
        <v>1</v>
      </c>
      <c r="E20" s="172"/>
      <c r="F20" s="164">
        <f t="shared" si="3"/>
        <v>3</v>
      </c>
      <c r="G20" s="172">
        <f t="shared" si="4"/>
        <v>1</v>
      </c>
      <c r="H20" s="172">
        <v>1</v>
      </c>
      <c r="I20" s="172"/>
      <c r="J20" s="172">
        <f t="shared" si="5"/>
        <v>2</v>
      </c>
      <c r="K20" s="172">
        <v>2</v>
      </c>
      <c r="L20" s="172"/>
      <c r="M20" s="172">
        <v>1</v>
      </c>
      <c r="N20" s="164">
        <f t="shared" si="6"/>
        <v>47</v>
      </c>
      <c r="O20" s="172">
        <v>11</v>
      </c>
      <c r="P20" s="126">
        <v>11</v>
      </c>
      <c r="Q20" s="126">
        <v>11</v>
      </c>
      <c r="R20" s="126">
        <v>11</v>
      </c>
      <c r="S20" s="126">
        <v>36</v>
      </c>
      <c r="T20" s="126">
        <v>36</v>
      </c>
      <c r="U20" s="126">
        <v>16</v>
      </c>
      <c r="V20" s="126">
        <v>36</v>
      </c>
      <c r="W20" s="126">
        <v>36</v>
      </c>
    </row>
    <row r="21" spans="1:23" ht="21.75" customHeight="1">
      <c r="A21" s="71" t="s">
        <v>228</v>
      </c>
      <c r="B21" s="125" t="s">
        <v>178</v>
      </c>
      <c r="C21" s="126"/>
      <c r="D21" s="126">
        <v>1</v>
      </c>
      <c r="E21" s="172"/>
      <c r="F21" s="164">
        <f t="shared" si="3"/>
        <v>2</v>
      </c>
      <c r="G21" s="172">
        <f t="shared" si="4"/>
        <v>1</v>
      </c>
      <c r="H21" s="172">
        <v>1</v>
      </c>
      <c r="I21" s="172"/>
      <c r="J21" s="172">
        <f t="shared" si="5"/>
        <v>1</v>
      </c>
      <c r="K21" s="172">
        <v>1</v>
      </c>
      <c r="L21" s="172"/>
      <c r="M21" s="172"/>
      <c r="N21" s="164">
        <f t="shared" si="6"/>
        <v>23</v>
      </c>
      <c r="O21" s="172">
        <v>7</v>
      </c>
      <c r="P21" s="126">
        <v>7</v>
      </c>
      <c r="Q21" s="126">
        <v>7</v>
      </c>
      <c r="R21" s="126">
        <v>7</v>
      </c>
      <c r="S21" s="126">
        <v>16</v>
      </c>
      <c r="T21" s="126">
        <v>16</v>
      </c>
      <c r="U21" s="126">
        <v>6</v>
      </c>
      <c r="V21" s="126">
        <v>16</v>
      </c>
      <c r="W21" s="126">
        <v>16</v>
      </c>
    </row>
    <row r="22" spans="1:23" s="1" customFormat="1" ht="21.75" customHeight="1">
      <c r="A22" s="123">
        <v>4</v>
      </c>
      <c r="B22" s="124" t="s">
        <v>179</v>
      </c>
      <c r="C22" s="105">
        <v>1</v>
      </c>
      <c r="D22" s="92">
        <f>SUM(D23:D25)</f>
        <v>3</v>
      </c>
      <c r="E22" s="92">
        <f aca="true" t="shared" si="8" ref="E22:W22">SUM(E23:E25)</f>
        <v>0</v>
      </c>
      <c r="F22" s="164">
        <f t="shared" si="3"/>
        <v>9</v>
      </c>
      <c r="G22" s="172">
        <f t="shared" si="4"/>
        <v>2</v>
      </c>
      <c r="H22" s="92">
        <f t="shared" si="8"/>
        <v>2</v>
      </c>
      <c r="I22" s="92">
        <f t="shared" si="8"/>
        <v>0</v>
      </c>
      <c r="J22" s="172">
        <f t="shared" si="5"/>
        <v>7</v>
      </c>
      <c r="K22" s="92">
        <f t="shared" si="8"/>
        <v>7</v>
      </c>
      <c r="L22" s="92">
        <f t="shared" si="8"/>
        <v>0</v>
      </c>
      <c r="M22" s="92">
        <f t="shared" si="8"/>
        <v>3</v>
      </c>
      <c r="N22" s="164">
        <f t="shared" si="6"/>
        <v>144</v>
      </c>
      <c r="O22" s="92">
        <f t="shared" si="8"/>
        <v>22</v>
      </c>
      <c r="P22" s="92">
        <f t="shared" si="8"/>
        <v>22</v>
      </c>
      <c r="Q22" s="92">
        <f t="shared" si="8"/>
        <v>22</v>
      </c>
      <c r="R22" s="92">
        <f t="shared" si="8"/>
        <v>22</v>
      </c>
      <c r="S22" s="92">
        <f t="shared" si="8"/>
        <v>122</v>
      </c>
      <c r="T22" s="92">
        <f t="shared" si="8"/>
        <v>119</v>
      </c>
      <c r="U22" s="92">
        <f t="shared" si="8"/>
        <v>39</v>
      </c>
      <c r="V22" s="92">
        <f t="shared" si="8"/>
        <v>122</v>
      </c>
      <c r="W22" s="92">
        <f t="shared" si="8"/>
        <v>122</v>
      </c>
    </row>
    <row r="23" spans="1:23" ht="21.75" customHeight="1">
      <c r="A23" s="71" t="s">
        <v>226</v>
      </c>
      <c r="B23" s="125" t="s">
        <v>292</v>
      </c>
      <c r="C23" s="126"/>
      <c r="D23" s="126">
        <v>1</v>
      </c>
      <c r="E23" s="172"/>
      <c r="F23" s="164">
        <f t="shared" si="3"/>
        <v>4</v>
      </c>
      <c r="G23" s="172">
        <f t="shared" si="4"/>
        <v>1</v>
      </c>
      <c r="H23" s="172">
        <v>1</v>
      </c>
      <c r="I23" s="172"/>
      <c r="J23" s="172">
        <f t="shared" si="5"/>
        <v>3</v>
      </c>
      <c r="K23" s="172">
        <v>3</v>
      </c>
      <c r="L23" s="172"/>
      <c r="M23" s="172">
        <v>1</v>
      </c>
      <c r="N23" s="164">
        <f t="shared" si="6"/>
        <v>65</v>
      </c>
      <c r="O23" s="172">
        <v>11</v>
      </c>
      <c r="P23" s="126">
        <v>11</v>
      </c>
      <c r="Q23" s="126">
        <v>11</v>
      </c>
      <c r="R23" s="126">
        <v>11</v>
      </c>
      <c r="S23" s="126">
        <v>54</v>
      </c>
      <c r="T23" s="126">
        <v>53</v>
      </c>
      <c r="U23" s="126">
        <v>15</v>
      </c>
      <c r="V23" s="126">
        <v>54</v>
      </c>
      <c r="W23" s="126">
        <v>54</v>
      </c>
    </row>
    <row r="24" spans="1:23" ht="21.75" customHeight="1">
      <c r="A24" s="71" t="s">
        <v>227</v>
      </c>
      <c r="B24" s="125" t="s">
        <v>180</v>
      </c>
      <c r="C24" s="126"/>
      <c r="D24" s="126">
        <v>1</v>
      </c>
      <c r="E24" s="172"/>
      <c r="F24" s="164">
        <f t="shared" si="3"/>
        <v>4</v>
      </c>
      <c r="G24" s="172">
        <f t="shared" si="4"/>
        <v>1</v>
      </c>
      <c r="H24" s="172">
        <v>1</v>
      </c>
      <c r="I24" s="172"/>
      <c r="J24" s="172">
        <f t="shared" si="5"/>
        <v>3</v>
      </c>
      <c r="K24" s="172">
        <v>3</v>
      </c>
      <c r="L24" s="172"/>
      <c r="M24" s="172">
        <v>1</v>
      </c>
      <c r="N24" s="164">
        <f t="shared" si="6"/>
        <v>63</v>
      </c>
      <c r="O24" s="172">
        <v>11</v>
      </c>
      <c r="P24" s="126">
        <v>11</v>
      </c>
      <c r="Q24" s="126">
        <v>11</v>
      </c>
      <c r="R24" s="126">
        <v>11</v>
      </c>
      <c r="S24" s="126">
        <v>52</v>
      </c>
      <c r="T24" s="126">
        <v>50</v>
      </c>
      <c r="U24" s="126">
        <v>17</v>
      </c>
      <c r="V24" s="126">
        <v>52</v>
      </c>
      <c r="W24" s="126">
        <v>52</v>
      </c>
    </row>
    <row r="25" spans="1:23" ht="21.75" customHeight="1">
      <c r="A25" s="71" t="s">
        <v>228</v>
      </c>
      <c r="B25" s="125" t="s">
        <v>181</v>
      </c>
      <c r="C25" s="126"/>
      <c r="D25" s="126">
        <v>1</v>
      </c>
      <c r="E25" s="172"/>
      <c r="F25" s="164">
        <f t="shared" si="3"/>
        <v>1</v>
      </c>
      <c r="G25" s="172">
        <f t="shared" si="4"/>
        <v>0</v>
      </c>
      <c r="H25" s="172"/>
      <c r="I25" s="172"/>
      <c r="J25" s="172">
        <f t="shared" si="5"/>
        <v>1</v>
      </c>
      <c r="K25" s="172">
        <v>1</v>
      </c>
      <c r="L25" s="172"/>
      <c r="M25" s="172">
        <v>1</v>
      </c>
      <c r="N25" s="164">
        <f t="shared" si="6"/>
        <v>16</v>
      </c>
      <c r="O25" s="172"/>
      <c r="P25" s="126"/>
      <c r="Q25" s="126"/>
      <c r="R25" s="126"/>
      <c r="S25" s="126">
        <v>16</v>
      </c>
      <c r="T25" s="126">
        <v>16</v>
      </c>
      <c r="U25" s="126">
        <v>7</v>
      </c>
      <c r="V25" s="126">
        <v>16</v>
      </c>
      <c r="W25" s="126">
        <v>16</v>
      </c>
    </row>
    <row r="26" spans="1:23" s="1" customFormat="1" ht="21.75" customHeight="1">
      <c r="A26" s="123">
        <v>5</v>
      </c>
      <c r="B26" s="124" t="s">
        <v>182</v>
      </c>
      <c r="C26" s="105">
        <v>1</v>
      </c>
      <c r="D26" s="92">
        <f aca="true" t="shared" si="9" ref="D26:W26">SUM(D27:D29)</f>
        <v>3</v>
      </c>
      <c r="E26" s="92">
        <f t="shared" si="9"/>
        <v>0</v>
      </c>
      <c r="F26" s="164">
        <f t="shared" si="3"/>
        <v>10</v>
      </c>
      <c r="G26" s="172">
        <f t="shared" si="4"/>
        <v>3</v>
      </c>
      <c r="H26" s="92">
        <f t="shared" si="9"/>
        <v>3</v>
      </c>
      <c r="I26" s="92">
        <f t="shared" si="9"/>
        <v>0</v>
      </c>
      <c r="J26" s="172">
        <f t="shared" si="5"/>
        <v>7</v>
      </c>
      <c r="K26" s="92">
        <f t="shared" si="9"/>
        <v>7</v>
      </c>
      <c r="L26" s="92">
        <f t="shared" si="9"/>
        <v>0</v>
      </c>
      <c r="M26" s="92">
        <f t="shared" si="9"/>
        <v>3</v>
      </c>
      <c r="N26" s="164">
        <f t="shared" si="6"/>
        <v>191</v>
      </c>
      <c r="O26" s="92">
        <f t="shared" si="9"/>
        <v>52</v>
      </c>
      <c r="P26" s="92">
        <f t="shared" si="9"/>
        <v>51</v>
      </c>
      <c r="Q26" s="92">
        <f t="shared" si="9"/>
        <v>52</v>
      </c>
      <c r="R26" s="92">
        <f t="shared" si="9"/>
        <v>52</v>
      </c>
      <c r="S26" s="92">
        <f t="shared" si="9"/>
        <v>139</v>
      </c>
      <c r="T26" s="92">
        <f t="shared" si="9"/>
        <v>128</v>
      </c>
      <c r="U26" s="92">
        <f t="shared" si="9"/>
        <v>54</v>
      </c>
      <c r="V26" s="92">
        <f t="shared" si="9"/>
        <v>139</v>
      </c>
      <c r="W26" s="92">
        <f t="shared" si="9"/>
        <v>139</v>
      </c>
    </row>
    <row r="27" spans="1:23" ht="21.75" customHeight="1">
      <c r="A27" s="71" t="s">
        <v>226</v>
      </c>
      <c r="B27" s="125" t="s">
        <v>183</v>
      </c>
      <c r="C27" s="126"/>
      <c r="D27" s="126">
        <v>1</v>
      </c>
      <c r="E27" s="172"/>
      <c r="F27" s="164">
        <f t="shared" si="3"/>
        <v>4</v>
      </c>
      <c r="G27" s="172">
        <f t="shared" si="4"/>
        <v>1</v>
      </c>
      <c r="H27" s="172">
        <v>1</v>
      </c>
      <c r="I27" s="172"/>
      <c r="J27" s="172">
        <f t="shared" si="5"/>
        <v>3</v>
      </c>
      <c r="K27" s="172">
        <v>3</v>
      </c>
      <c r="L27" s="172"/>
      <c r="M27" s="172">
        <v>1</v>
      </c>
      <c r="N27" s="164">
        <f t="shared" si="6"/>
        <v>85</v>
      </c>
      <c r="O27" s="172">
        <v>20</v>
      </c>
      <c r="P27" s="126">
        <v>19</v>
      </c>
      <c r="Q27" s="126">
        <v>20</v>
      </c>
      <c r="R27" s="126">
        <v>20</v>
      </c>
      <c r="S27" s="126">
        <v>65</v>
      </c>
      <c r="T27" s="126">
        <v>54</v>
      </c>
      <c r="U27" s="126">
        <v>25</v>
      </c>
      <c r="V27" s="126">
        <v>65</v>
      </c>
      <c r="W27" s="126">
        <v>65</v>
      </c>
    </row>
    <row r="28" spans="1:23" ht="21.75" customHeight="1">
      <c r="A28" s="71" t="s">
        <v>227</v>
      </c>
      <c r="B28" s="125" t="s">
        <v>184</v>
      </c>
      <c r="C28" s="126"/>
      <c r="D28" s="126">
        <v>1</v>
      </c>
      <c r="E28" s="172"/>
      <c r="F28" s="164">
        <f t="shared" si="3"/>
        <v>3</v>
      </c>
      <c r="G28" s="172">
        <f t="shared" si="4"/>
        <v>1</v>
      </c>
      <c r="H28" s="172">
        <v>1</v>
      </c>
      <c r="I28" s="172"/>
      <c r="J28" s="172">
        <f t="shared" si="5"/>
        <v>2</v>
      </c>
      <c r="K28" s="172">
        <v>2</v>
      </c>
      <c r="L28" s="172"/>
      <c r="M28" s="172">
        <v>1</v>
      </c>
      <c r="N28" s="164">
        <f t="shared" si="6"/>
        <v>52</v>
      </c>
      <c r="O28" s="172">
        <v>14</v>
      </c>
      <c r="P28" s="126">
        <v>14</v>
      </c>
      <c r="Q28" s="126">
        <v>14</v>
      </c>
      <c r="R28" s="126">
        <v>14</v>
      </c>
      <c r="S28" s="126">
        <v>38</v>
      </c>
      <c r="T28" s="126">
        <v>38</v>
      </c>
      <c r="U28" s="126">
        <v>15</v>
      </c>
      <c r="V28" s="126">
        <v>38</v>
      </c>
      <c r="W28" s="126">
        <v>38</v>
      </c>
    </row>
    <row r="29" spans="1:23" ht="21.75" customHeight="1">
      <c r="A29" s="71" t="s">
        <v>228</v>
      </c>
      <c r="B29" s="125" t="s">
        <v>185</v>
      </c>
      <c r="C29" s="126"/>
      <c r="D29" s="126">
        <v>1</v>
      </c>
      <c r="E29" s="172"/>
      <c r="F29" s="164">
        <f t="shared" si="3"/>
        <v>3</v>
      </c>
      <c r="G29" s="172">
        <f t="shared" si="4"/>
        <v>1</v>
      </c>
      <c r="H29" s="172">
        <v>1</v>
      </c>
      <c r="I29" s="172"/>
      <c r="J29" s="172">
        <f t="shared" si="5"/>
        <v>2</v>
      </c>
      <c r="K29" s="172">
        <v>2</v>
      </c>
      <c r="L29" s="172"/>
      <c r="M29" s="172">
        <v>1</v>
      </c>
      <c r="N29" s="164">
        <f t="shared" si="6"/>
        <v>54</v>
      </c>
      <c r="O29" s="172">
        <v>18</v>
      </c>
      <c r="P29" s="126">
        <v>18</v>
      </c>
      <c r="Q29" s="126">
        <v>18</v>
      </c>
      <c r="R29" s="126">
        <v>18</v>
      </c>
      <c r="S29" s="126">
        <v>36</v>
      </c>
      <c r="T29" s="126">
        <v>36</v>
      </c>
      <c r="U29" s="126">
        <v>14</v>
      </c>
      <c r="V29" s="126">
        <v>36</v>
      </c>
      <c r="W29" s="126">
        <v>36</v>
      </c>
    </row>
    <row r="30" spans="1:23" s="93" customFormat="1" ht="21.75" customHeight="1">
      <c r="A30" s="123">
        <v>6</v>
      </c>
      <c r="B30" s="124" t="s">
        <v>186</v>
      </c>
      <c r="C30" s="105">
        <v>1</v>
      </c>
      <c r="D30" s="92">
        <f>SUM(D31:D35)</f>
        <v>5</v>
      </c>
      <c r="E30" s="92">
        <f aca="true" t="shared" si="10" ref="E30:W30">SUM(E31:E35)</f>
        <v>0</v>
      </c>
      <c r="F30" s="164">
        <f t="shared" si="3"/>
        <v>6</v>
      </c>
      <c r="G30" s="172">
        <f t="shared" si="4"/>
        <v>0</v>
      </c>
      <c r="H30" s="92">
        <f t="shared" si="10"/>
        <v>0</v>
      </c>
      <c r="I30" s="92">
        <f t="shared" si="10"/>
        <v>0</v>
      </c>
      <c r="J30" s="172">
        <f t="shared" si="5"/>
        <v>6</v>
      </c>
      <c r="K30" s="92">
        <f t="shared" si="10"/>
        <v>4</v>
      </c>
      <c r="L30" s="92">
        <f t="shared" si="10"/>
        <v>2</v>
      </c>
      <c r="M30" s="92">
        <f t="shared" si="10"/>
        <v>5</v>
      </c>
      <c r="N30" s="164">
        <f t="shared" si="6"/>
        <v>100</v>
      </c>
      <c r="O30" s="92">
        <f t="shared" si="10"/>
        <v>0</v>
      </c>
      <c r="P30" s="92">
        <f t="shared" si="10"/>
        <v>0</v>
      </c>
      <c r="Q30" s="92">
        <f t="shared" si="10"/>
        <v>0</v>
      </c>
      <c r="R30" s="92">
        <f t="shared" si="10"/>
        <v>0</v>
      </c>
      <c r="S30" s="92">
        <f t="shared" si="10"/>
        <v>100</v>
      </c>
      <c r="T30" s="92">
        <f t="shared" si="10"/>
        <v>95</v>
      </c>
      <c r="U30" s="92">
        <f t="shared" si="10"/>
        <v>30</v>
      </c>
      <c r="V30" s="92">
        <f t="shared" si="10"/>
        <v>70</v>
      </c>
      <c r="W30" s="92">
        <f t="shared" si="10"/>
        <v>100</v>
      </c>
    </row>
    <row r="31" spans="1:23" s="94" customFormat="1" ht="21.75" customHeight="1">
      <c r="A31" s="91" t="s">
        <v>226</v>
      </c>
      <c r="B31" s="125" t="s">
        <v>187</v>
      </c>
      <c r="C31" s="126">
        <v>1</v>
      </c>
      <c r="D31" s="126">
        <v>1</v>
      </c>
      <c r="E31" s="172"/>
      <c r="F31" s="164">
        <f t="shared" si="3"/>
        <v>2</v>
      </c>
      <c r="G31" s="172"/>
      <c r="H31" s="172"/>
      <c r="I31" s="172"/>
      <c r="J31" s="172">
        <f t="shared" si="5"/>
        <v>2</v>
      </c>
      <c r="K31" s="172">
        <v>2</v>
      </c>
      <c r="L31" s="172"/>
      <c r="M31" s="172">
        <v>1</v>
      </c>
      <c r="N31" s="164">
        <f t="shared" si="6"/>
        <v>45</v>
      </c>
      <c r="O31" s="172"/>
      <c r="P31" s="126"/>
      <c r="Q31" s="126"/>
      <c r="R31" s="126"/>
      <c r="S31" s="126">
        <v>45</v>
      </c>
      <c r="T31" s="126">
        <v>40</v>
      </c>
      <c r="U31" s="126">
        <v>15</v>
      </c>
      <c r="V31" s="126">
        <v>15</v>
      </c>
      <c r="W31" s="126">
        <v>45</v>
      </c>
    </row>
    <row r="32" spans="1:23" s="94" customFormat="1" ht="21.75" customHeight="1">
      <c r="A32" s="91" t="s">
        <v>227</v>
      </c>
      <c r="B32" s="125" t="s">
        <v>281</v>
      </c>
      <c r="C32" s="126"/>
      <c r="D32" s="126">
        <v>1</v>
      </c>
      <c r="E32" s="172"/>
      <c r="F32" s="164">
        <f t="shared" si="3"/>
        <v>1</v>
      </c>
      <c r="G32" s="172"/>
      <c r="H32" s="172"/>
      <c r="I32" s="172"/>
      <c r="J32" s="172">
        <f t="shared" si="5"/>
        <v>1</v>
      </c>
      <c r="K32" s="172">
        <v>1</v>
      </c>
      <c r="L32" s="172"/>
      <c r="M32" s="172">
        <v>1</v>
      </c>
      <c r="N32" s="164">
        <f t="shared" si="6"/>
        <v>19</v>
      </c>
      <c r="O32" s="172"/>
      <c r="P32" s="126"/>
      <c r="Q32" s="126"/>
      <c r="R32" s="126"/>
      <c r="S32" s="126">
        <v>19</v>
      </c>
      <c r="T32" s="126">
        <v>19</v>
      </c>
      <c r="U32" s="126">
        <v>5</v>
      </c>
      <c r="V32" s="126">
        <v>19</v>
      </c>
      <c r="W32" s="126">
        <v>19</v>
      </c>
    </row>
    <row r="33" spans="1:23" s="94" customFormat="1" ht="21.75" customHeight="1">
      <c r="A33" s="91" t="s">
        <v>228</v>
      </c>
      <c r="B33" s="125" t="s">
        <v>188</v>
      </c>
      <c r="C33" s="126"/>
      <c r="D33" s="126">
        <v>1</v>
      </c>
      <c r="E33" s="172"/>
      <c r="F33" s="164">
        <f t="shared" si="3"/>
        <v>1</v>
      </c>
      <c r="G33" s="172"/>
      <c r="H33" s="172"/>
      <c r="I33" s="172"/>
      <c r="J33" s="172">
        <f t="shared" si="5"/>
        <v>1</v>
      </c>
      <c r="K33" s="172">
        <v>1</v>
      </c>
      <c r="L33" s="172"/>
      <c r="M33" s="172">
        <v>1</v>
      </c>
      <c r="N33" s="164">
        <f t="shared" si="6"/>
        <v>15</v>
      </c>
      <c r="O33" s="172"/>
      <c r="P33" s="126"/>
      <c r="Q33" s="126"/>
      <c r="R33" s="126"/>
      <c r="S33" s="126">
        <v>15</v>
      </c>
      <c r="T33" s="126">
        <v>15</v>
      </c>
      <c r="U33" s="126">
        <v>3</v>
      </c>
      <c r="V33" s="126">
        <v>15</v>
      </c>
      <c r="W33" s="126">
        <v>15</v>
      </c>
    </row>
    <row r="34" spans="1:23" s="94" customFormat="1" ht="21.75" customHeight="1">
      <c r="A34" s="91" t="s">
        <v>229</v>
      </c>
      <c r="B34" s="125" t="s">
        <v>189</v>
      </c>
      <c r="C34" s="126"/>
      <c r="D34" s="126">
        <v>1</v>
      </c>
      <c r="E34" s="172"/>
      <c r="F34" s="164">
        <f t="shared" si="3"/>
        <v>1</v>
      </c>
      <c r="G34" s="172"/>
      <c r="H34" s="172"/>
      <c r="I34" s="172"/>
      <c r="J34" s="172">
        <f t="shared" si="5"/>
        <v>1</v>
      </c>
      <c r="K34" s="172"/>
      <c r="L34" s="172">
        <v>1</v>
      </c>
      <c r="M34" s="172">
        <v>1</v>
      </c>
      <c r="N34" s="164">
        <f t="shared" si="6"/>
        <v>14</v>
      </c>
      <c r="O34" s="172"/>
      <c r="P34" s="126"/>
      <c r="Q34" s="126"/>
      <c r="R34" s="126"/>
      <c r="S34" s="126">
        <v>14</v>
      </c>
      <c r="T34" s="126">
        <v>14</v>
      </c>
      <c r="U34" s="126">
        <v>4</v>
      </c>
      <c r="V34" s="126">
        <v>14</v>
      </c>
      <c r="W34" s="126">
        <v>14</v>
      </c>
    </row>
    <row r="35" spans="1:23" s="94" customFormat="1" ht="21.75" customHeight="1">
      <c r="A35" s="91" t="s">
        <v>230</v>
      </c>
      <c r="B35" s="125" t="s">
        <v>190</v>
      </c>
      <c r="C35" s="126"/>
      <c r="D35" s="127">
        <v>1</v>
      </c>
      <c r="E35" s="173"/>
      <c r="F35" s="164">
        <f t="shared" si="3"/>
        <v>1</v>
      </c>
      <c r="G35" s="172"/>
      <c r="H35" s="173"/>
      <c r="I35" s="173"/>
      <c r="J35" s="172">
        <f t="shared" si="5"/>
        <v>1</v>
      </c>
      <c r="K35" s="173"/>
      <c r="L35" s="173">
        <v>1</v>
      </c>
      <c r="M35" s="173">
        <v>1</v>
      </c>
      <c r="N35" s="164">
        <f t="shared" si="6"/>
        <v>7</v>
      </c>
      <c r="O35" s="173"/>
      <c r="P35" s="127"/>
      <c r="Q35" s="127"/>
      <c r="R35" s="127"/>
      <c r="S35" s="127">
        <v>7</v>
      </c>
      <c r="T35" s="127">
        <v>7</v>
      </c>
      <c r="U35" s="127">
        <v>3</v>
      </c>
      <c r="V35" s="127">
        <v>7</v>
      </c>
      <c r="W35" s="127">
        <v>7</v>
      </c>
    </row>
    <row r="36" spans="1:23" s="1" customFormat="1" ht="21.75" customHeight="1">
      <c r="A36" s="123">
        <v>7</v>
      </c>
      <c r="B36" s="124" t="s">
        <v>191</v>
      </c>
      <c r="C36" s="105">
        <v>1</v>
      </c>
      <c r="D36" s="92">
        <f aca="true" t="shared" si="11" ref="D36:W36">SUM(D37:D39)</f>
        <v>3</v>
      </c>
      <c r="E36" s="92">
        <f t="shared" si="11"/>
        <v>0</v>
      </c>
      <c r="F36" s="164">
        <f t="shared" si="3"/>
        <v>10</v>
      </c>
      <c r="G36" s="172">
        <f t="shared" si="4"/>
        <v>3</v>
      </c>
      <c r="H36" s="92">
        <f t="shared" si="11"/>
        <v>3</v>
      </c>
      <c r="I36" s="92">
        <f t="shared" si="11"/>
        <v>0</v>
      </c>
      <c r="J36" s="172">
        <f t="shared" si="5"/>
        <v>7</v>
      </c>
      <c r="K36" s="92">
        <f t="shared" si="11"/>
        <v>7</v>
      </c>
      <c r="L36" s="92">
        <f t="shared" si="11"/>
        <v>0</v>
      </c>
      <c r="M36" s="92">
        <f t="shared" si="11"/>
        <v>3</v>
      </c>
      <c r="N36" s="164">
        <f t="shared" si="6"/>
        <v>214</v>
      </c>
      <c r="O36" s="92">
        <f t="shared" si="11"/>
        <v>51</v>
      </c>
      <c r="P36" s="92">
        <f t="shared" si="11"/>
        <v>48</v>
      </c>
      <c r="Q36" s="92">
        <f t="shared" si="11"/>
        <v>51</v>
      </c>
      <c r="R36" s="92">
        <f t="shared" si="11"/>
        <v>51</v>
      </c>
      <c r="S36" s="92">
        <f t="shared" si="11"/>
        <v>163</v>
      </c>
      <c r="T36" s="92">
        <f t="shared" si="11"/>
        <v>147</v>
      </c>
      <c r="U36" s="92">
        <f t="shared" si="11"/>
        <v>49</v>
      </c>
      <c r="V36" s="92">
        <f t="shared" si="11"/>
        <v>163</v>
      </c>
      <c r="W36" s="92">
        <f t="shared" si="11"/>
        <v>163</v>
      </c>
    </row>
    <row r="37" spans="1:23" ht="21.75" customHeight="1">
      <c r="A37" s="71" t="s">
        <v>226</v>
      </c>
      <c r="B37" s="125" t="s">
        <v>192</v>
      </c>
      <c r="C37" s="126"/>
      <c r="D37" s="126">
        <v>1</v>
      </c>
      <c r="E37" s="172"/>
      <c r="F37" s="164">
        <f t="shared" si="3"/>
        <v>4</v>
      </c>
      <c r="G37" s="172">
        <f t="shared" si="4"/>
        <v>1</v>
      </c>
      <c r="H37" s="172">
        <v>1</v>
      </c>
      <c r="I37" s="172"/>
      <c r="J37" s="172">
        <f t="shared" si="5"/>
        <v>3</v>
      </c>
      <c r="K37" s="172">
        <v>3</v>
      </c>
      <c r="L37" s="172"/>
      <c r="M37" s="172">
        <v>1</v>
      </c>
      <c r="N37" s="164">
        <f t="shared" si="6"/>
        <v>98</v>
      </c>
      <c r="O37" s="172">
        <v>19</v>
      </c>
      <c r="P37" s="126">
        <v>18</v>
      </c>
      <c r="Q37" s="126">
        <v>19</v>
      </c>
      <c r="R37" s="126">
        <v>19</v>
      </c>
      <c r="S37" s="126">
        <v>79</v>
      </c>
      <c r="T37" s="126">
        <v>69</v>
      </c>
      <c r="U37" s="126">
        <v>35</v>
      </c>
      <c r="V37" s="126">
        <v>79</v>
      </c>
      <c r="W37" s="126">
        <v>79</v>
      </c>
    </row>
    <row r="38" spans="1:23" ht="21.75" customHeight="1">
      <c r="A38" s="71" t="s">
        <v>227</v>
      </c>
      <c r="B38" s="125" t="s">
        <v>193</v>
      </c>
      <c r="C38" s="126"/>
      <c r="D38" s="126">
        <v>1</v>
      </c>
      <c r="E38" s="172"/>
      <c r="F38" s="164">
        <f t="shared" si="3"/>
        <v>3</v>
      </c>
      <c r="G38" s="172">
        <f t="shared" si="4"/>
        <v>1</v>
      </c>
      <c r="H38" s="172">
        <v>1</v>
      </c>
      <c r="I38" s="172"/>
      <c r="J38" s="172">
        <f t="shared" si="5"/>
        <v>2</v>
      </c>
      <c r="K38" s="172">
        <v>2</v>
      </c>
      <c r="L38" s="172"/>
      <c r="M38" s="172">
        <v>1</v>
      </c>
      <c r="N38" s="164">
        <f t="shared" si="6"/>
        <v>49</v>
      </c>
      <c r="O38" s="172">
        <v>13</v>
      </c>
      <c r="P38" s="126">
        <v>11</v>
      </c>
      <c r="Q38" s="126">
        <v>13</v>
      </c>
      <c r="R38" s="126">
        <v>13</v>
      </c>
      <c r="S38" s="126">
        <v>36</v>
      </c>
      <c r="T38" s="126">
        <v>30</v>
      </c>
      <c r="U38" s="126"/>
      <c r="V38" s="126">
        <v>36</v>
      </c>
      <c r="W38" s="126">
        <v>36</v>
      </c>
    </row>
    <row r="39" spans="1:23" ht="21.75" customHeight="1">
      <c r="A39" s="71" t="s">
        <v>228</v>
      </c>
      <c r="B39" s="125" t="s">
        <v>194</v>
      </c>
      <c r="C39" s="126"/>
      <c r="D39" s="126">
        <v>1</v>
      </c>
      <c r="E39" s="172"/>
      <c r="F39" s="164">
        <f t="shared" si="3"/>
        <v>3</v>
      </c>
      <c r="G39" s="172">
        <f t="shared" si="4"/>
        <v>1</v>
      </c>
      <c r="H39" s="172">
        <v>1</v>
      </c>
      <c r="I39" s="172"/>
      <c r="J39" s="172">
        <f t="shared" si="5"/>
        <v>2</v>
      </c>
      <c r="K39" s="172">
        <v>2</v>
      </c>
      <c r="L39" s="172"/>
      <c r="M39" s="172">
        <v>1</v>
      </c>
      <c r="N39" s="164">
        <f t="shared" si="6"/>
        <v>67</v>
      </c>
      <c r="O39" s="172">
        <v>19</v>
      </c>
      <c r="P39" s="126">
        <v>19</v>
      </c>
      <c r="Q39" s="126">
        <v>19</v>
      </c>
      <c r="R39" s="126">
        <v>19</v>
      </c>
      <c r="S39" s="126">
        <v>48</v>
      </c>
      <c r="T39" s="126">
        <v>48</v>
      </c>
      <c r="U39" s="126">
        <v>14</v>
      </c>
      <c r="V39" s="126">
        <v>48</v>
      </c>
      <c r="W39" s="126">
        <v>48</v>
      </c>
    </row>
    <row r="40" spans="1:23" s="1" customFormat="1" ht="21.75" customHeight="1">
      <c r="A40" s="123">
        <v>8</v>
      </c>
      <c r="B40" s="124" t="s">
        <v>195</v>
      </c>
      <c r="C40" s="105">
        <v>1</v>
      </c>
      <c r="D40" s="92">
        <f>SUM(D41:D42)</f>
        <v>2</v>
      </c>
      <c r="E40" s="92">
        <f aca="true" t="shared" si="12" ref="E40:W40">SUM(E41:E42)</f>
        <v>0</v>
      </c>
      <c r="F40" s="164">
        <f t="shared" si="3"/>
        <v>7</v>
      </c>
      <c r="G40" s="172">
        <f t="shared" si="4"/>
        <v>1</v>
      </c>
      <c r="H40" s="92">
        <f t="shared" si="12"/>
        <v>1</v>
      </c>
      <c r="I40" s="92">
        <f t="shared" si="12"/>
        <v>0</v>
      </c>
      <c r="J40" s="172">
        <f t="shared" si="5"/>
        <v>6</v>
      </c>
      <c r="K40" s="92">
        <f t="shared" si="12"/>
        <v>6</v>
      </c>
      <c r="L40" s="92">
        <f t="shared" si="12"/>
        <v>0</v>
      </c>
      <c r="M40" s="92">
        <f t="shared" si="12"/>
        <v>1</v>
      </c>
      <c r="N40" s="164">
        <f t="shared" si="6"/>
        <v>144</v>
      </c>
      <c r="O40" s="92">
        <f t="shared" si="12"/>
        <v>27</v>
      </c>
      <c r="P40" s="92">
        <f t="shared" si="12"/>
        <v>27</v>
      </c>
      <c r="Q40" s="92">
        <f t="shared" si="12"/>
        <v>27</v>
      </c>
      <c r="R40" s="92">
        <f t="shared" si="12"/>
        <v>27</v>
      </c>
      <c r="S40" s="92">
        <f t="shared" si="12"/>
        <v>117</v>
      </c>
      <c r="T40" s="92">
        <f t="shared" si="12"/>
        <v>111</v>
      </c>
      <c r="U40" s="92">
        <f t="shared" si="12"/>
        <v>34</v>
      </c>
      <c r="V40" s="92">
        <f t="shared" si="12"/>
        <v>117</v>
      </c>
      <c r="W40" s="92">
        <f t="shared" si="12"/>
        <v>117</v>
      </c>
    </row>
    <row r="41" spans="1:23" ht="21.75" customHeight="1">
      <c r="A41" s="71" t="s">
        <v>226</v>
      </c>
      <c r="B41" s="125" t="s">
        <v>196</v>
      </c>
      <c r="C41" s="126"/>
      <c r="D41" s="126">
        <v>1</v>
      </c>
      <c r="E41" s="172"/>
      <c r="F41" s="164">
        <f t="shared" si="3"/>
        <v>6</v>
      </c>
      <c r="G41" s="172">
        <f t="shared" si="4"/>
        <v>1</v>
      </c>
      <c r="H41" s="172">
        <v>1</v>
      </c>
      <c r="I41" s="172"/>
      <c r="J41" s="172">
        <f t="shared" si="5"/>
        <v>5</v>
      </c>
      <c r="K41" s="172">
        <v>5</v>
      </c>
      <c r="L41" s="172"/>
      <c r="M41" s="172">
        <v>1</v>
      </c>
      <c r="N41" s="164">
        <f t="shared" si="6"/>
        <v>133</v>
      </c>
      <c r="O41" s="172">
        <v>27</v>
      </c>
      <c r="P41" s="126">
        <v>27</v>
      </c>
      <c r="Q41" s="126">
        <v>27</v>
      </c>
      <c r="R41" s="126">
        <v>27</v>
      </c>
      <c r="S41" s="126">
        <v>106</v>
      </c>
      <c r="T41" s="126">
        <v>100</v>
      </c>
      <c r="U41" s="126">
        <v>30</v>
      </c>
      <c r="V41" s="126">
        <v>106</v>
      </c>
      <c r="W41" s="126">
        <v>106</v>
      </c>
    </row>
    <row r="42" spans="1:23" ht="21.75" customHeight="1">
      <c r="A42" s="71" t="s">
        <v>227</v>
      </c>
      <c r="B42" s="125" t="s">
        <v>197</v>
      </c>
      <c r="C42" s="126"/>
      <c r="D42" s="126">
        <v>1</v>
      </c>
      <c r="E42" s="172"/>
      <c r="F42" s="164">
        <f t="shared" si="3"/>
        <v>1</v>
      </c>
      <c r="G42" s="172">
        <f t="shared" si="4"/>
        <v>0</v>
      </c>
      <c r="H42" s="172"/>
      <c r="I42" s="172"/>
      <c r="J42" s="172">
        <f t="shared" si="5"/>
        <v>1</v>
      </c>
      <c r="K42" s="172">
        <v>1</v>
      </c>
      <c r="L42" s="172"/>
      <c r="M42" s="172"/>
      <c r="N42" s="164">
        <f t="shared" si="6"/>
        <v>11</v>
      </c>
      <c r="O42" s="172"/>
      <c r="P42" s="126"/>
      <c r="Q42" s="126"/>
      <c r="R42" s="126"/>
      <c r="S42" s="126">
        <v>11</v>
      </c>
      <c r="T42" s="126">
        <v>11</v>
      </c>
      <c r="U42" s="126">
        <v>4</v>
      </c>
      <c r="V42" s="126">
        <v>11</v>
      </c>
      <c r="W42" s="126">
        <v>11</v>
      </c>
    </row>
    <row r="43" spans="1:23" s="1" customFormat="1" ht="21.75" customHeight="1">
      <c r="A43" s="123">
        <v>9</v>
      </c>
      <c r="B43" s="124" t="s">
        <v>198</v>
      </c>
      <c r="C43" s="105">
        <v>1</v>
      </c>
      <c r="D43" s="92">
        <f>SUM(D44:D45)</f>
        <v>2</v>
      </c>
      <c r="E43" s="92">
        <f>SUM(E44:E45)</f>
        <v>0</v>
      </c>
      <c r="F43" s="164">
        <f t="shared" si="3"/>
        <v>11</v>
      </c>
      <c r="G43" s="172">
        <f t="shared" si="4"/>
        <v>3</v>
      </c>
      <c r="H43" s="92">
        <f>SUM(H44:H45)</f>
        <v>3</v>
      </c>
      <c r="I43" s="92">
        <f>SUM(I44:I45)</f>
        <v>0</v>
      </c>
      <c r="J43" s="172">
        <f t="shared" si="5"/>
        <v>8</v>
      </c>
      <c r="K43" s="92">
        <f>SUM(K44:K45)</f>
        <v>8</v>
      </c>
      <c r="L43" s="92">
        <f>SUM(L44:L45)</f>
        <v>0</v>
      </c>
      <c r="M43" s="92">
        <f>SUM(M44:M45)</f>
        <v>3</v>
      </c>
      <c r="N43" s="164">
        <f t="shared" si="6"/>
        <v>243</v>
      </c>
      <c r="O43" s="92">
        <f aca="true" t="shared" si="13" ref="O43:W43">SUM(O44:O45)</f>
        <v>56</v>
      </c>
      <c r="P43" s="92">
        <f t="shared" si="13"/>
        <v>55</v>
      </c>
      <c r="Q43" s="92">
        <f t="shared" si="13"/>
        <v>56</v>
      </c>
      <c r="R43" s="92">
        <f t="shared" si="13"/>
        <v>56</v>
      </c>
      <c r="S43" s="92">
        <f t="shared" si="13"/>
        <v>187</v>
      </c>
      <c r="T43" s="92">
        <f t="shared" si="13"/>
        <v>92</v>
      </c>
      <c r="U43" s="92">
        <f t="shared" si="13"/>
        <v>64</v>
      </c>
      <c r="V43" s="92">
        <f t="shared" si="13"/>
        <v>64</v>
      </c>
      <c r="W43" s="92">
        <f t="shared" si="13"/>
        <v>64</v>
      </c>
    </row>
    <row r="44" spans="1:23" ht="21.75" customHeight="1">
      <c r="A44" s="71" t="s">
        <v>226</v>
      </c>
      <c r="B44" s="125" t="s">
        <v>286</v>
      </c>
      <c r="C44" s="126"/>
      <c r="D44" s="126">
        <v>1</v>
      </c>
      <c r="E44" s="172"/>
      <c r="F44" s="164">
        <f t="shared" si="3"/>
        <v>8</v>
      </c>
      <c r="G44" s="172">
        <f t="shared" si="4"/>
        <v>2</v>
      </c>
      <c r="H44" s="172">
        <v>2</v>
      </c>
      <c r="I44" s="172"/>
      <c r="J44" s="172">
        <f t="shared" si="5"/>
        <v>6</v>
      </c>
      <c r="K44" s="172">
        <v>6</v>
      </c>
      <c r="L44" s="172"/>
      <c r="M44" s="172">
        <v>2</v>
      </c>
      <c r="N44" s="164">
        <f t="shared" si="6"/>
        <v>184</v>
      </c>
      <c r="O44" s="172">
        <v>43</v>
      </c>
      <c r="P44" s="126">
        <v>42</v>
      </c>
      <c r="Q44" s="126">
        <v>43</v>
      </c>
      <c r="R44" s="126">
        <v>43</v>
      </c>
      <c r="S44" s="126">
        <v>141</v>
      </c>
      <c r="T44" s="126">
        <v>46</v>
      </c>
      <c r="U44" s="126">
        <v>46</v>
      </c>
      <c r="V44" s="126">
        <v>46</v>
      </c>
      <c r="W44" s="126">
        <v>46</v>
      </c>
    </row>
    <row r="45" spans="1:23" ht="21.75" customHeight="1">
      <c r="A45" s="71" t="s">
        <v>227</v>
      </c>
      <c r="B45" s="125" t="s">
        <v>200</v>
      </c>
      <c r="C45" s="126"/>
      <c r="D45" s="126">
        <v>1</v>
      </c>
      <c r="E45" s="172"/>
      <c r="F45" s="164">
        <f t="shared" si="3"/>
        <v>3</v>
      </c>
      <c r="G45" s="172">
        <f t="shared" si="4"/>
        <v>1</v>
      </c>
      <c r="H45" s="172">
        <v>1</v>
      </c>
      <c r="I45" s="172"/>
      <c r="J45" s="172">
        <f t="shared" si="5"/>
        <v>2</v>
      </c>
      <c r="K45" s="172">
        <v>2</v>
      </c>
      <c r="L45" s="172"/>
      <c r="M45" s="172">
        <v>1</v>
      </c>
      <c r="N45" s="164">
        <f t="shared" si="6"/>
        <v>59</v>
      </c>
      <c r="O45" s="172">
        <v>13</v>
      </c>
      <c r="P45" s="126">
        <v>13</v>
      </c>
      <c r="Q45" s="126">
        <v>13</v>
      </c>
      <c r="R45" s="126">
        <v>13</v>
      </c>
      <c r="S45" s="126">
        <v>46</v>
      </c>
      <c r="T45" s="126">
        <v>46</v>
      </c>
      <c r="U45" s="126">
        <v>18</v>
      </c>
      <c r="V45" s="126">
        <v>18</v>
      </c>
      <c r="W45" s="126">
        <v>18</v>
      </c>
    </row>
    <row r="46" spans="1:23" s="1" customFormat="1" ht="21.75" customHeight="1">
      <c r="A46" s="123">
        <v>10</v>
      </c>
      <c r="B46" s="124" t="s">
        <v>201</v>
      </c>
      <c r="C46" s="105">
        <v>1</v>
      </c>
      <c r="D46" s="92">
        <f>SUM(D47:D50)</f>
        <v>4</v>
      </c>
      <c r="E46" s="92">
        <f aca="true" t="shared" si="14" ref="E46:W46">SUM(E47:E50)</f>
        <v>0</v>
      </c>
      <c r="F46" s="164">
        <f t="shared" si="3"/>
        <v>6</v>
      </c>
      <c r="G46" s="172">
        <f t="shared" si="4"/>
        <v>1</v>
      </c>
      <c r="H46" s="92">
        <f t="shared" si="14"/>
        <v>1</v>
      </c>
      <c r="I46" s="92">
        <f t="shared" si="14"/>
        <v>0</v>
      </c>
      <c r="J46" s="172">
        <f t="shared" si="5"/>
        <v>5</v>
      </c>
      <c r="K46" s="92">
        <f t="shared" si="14"/>
        <v>4</v>
      </c>
      <c r="L46" s="92">
        <f t="shared" si="14"/>
        <v>1</v>
      </c>
      <c r="M46" s="92">
        <f t="shared" si="14"/>
        <v>4</v>
      </c>
      <c r="N46" s="164">
        <f t="shared" si="6"/>
        <v>127</v>
      </c>
      <c r="O46" s="92">
        <f t="shared" si="14"/>
        <v>17</v>
      </c>
      <c r="P46" s="92">
        <f t="shared" si="14"/>
        <v>17</v>
      </c>
      <c r="Q46" s="92">
        <f t="shared" si="14"/>
        <v>17</v>
      </c>
      <c r="R46" s="92">
        <f t="shared" si="14"/>
        <v>17</v>
      </c>
      <c r="S46" s="92">
        <f t="shared" si="14"/>
        <v>110</v>
      </c>
      <c r="T46" s="92">
        <f t="shared" si="14"/>
        <v>105</v>
      </c>
      <c r="U46" s="92">
        <f t="shared" si="14"/>
        <v>33</v>
      </c>
      <c r="V46" s="92">
        <f t="shared" si="14"/>
        <v>110</v>
      </c>
      <c r="W46" s="92">
        <f t="shared" si="14"/>
        <v>101</v>
      </c>
    </row>
    <row r="47" spans="1:23" ht="21.75" customHeight="1">
      <c r="A47" s="71" t="s">
        <v>226</v>
      </c>
      <c r="B47" s="125" t="s">
        <v>202</v>
      </c>
      <c r="C47" s="126"/>
      <c r="D47" s="126">
        <v>1</v>
      </c>
      <c r="E47" s="172"/>
      <c r="F47" s="164">
        <f t="shared" si="3"/>
        <v>3</v>
      </c>
      <c r="G47" s="172">
        <f t="shared" si="4"/>
        <v>1</v>
      </c>
      <c r="H47" s="172">
        <v>1</v>
      </c>
      <c r="I47" s="172"/>
      <c r="J47" s="172">
        <f t="shared" si="5"/>
        <v>2</v>
      </c>
      <c r="K47" s="172">
        <v>2</v>
      </c>
      <c r="L47" s="172"/>
      <c r="M47" s="172">
        <v>1</v>
      </c>
      <c r="N47" s="164">
        <f t="shared" si="6"/>
        <v>66</v>
      </c>
      <c r="O47" s="172">
        <v>17</v>
      </c>
      <c r="P47" s="126">
        <v>17</v>
      </c>
      <c r="Q47" s="126">
        <v>17</v>
      </c>
      <c r="R47" s="126">
        <v>17</v>
      </c>
      <c r="S47" s="126">
        <v>49</v>
      </c>
      <c r="T47" s="126">
        <v>44</v>
      </c>
      <c r="U47" s="126">
        <v>14</v>
      </c>
      <c r="V47" s="126">
        <v>49</v>
      </c>
      <c r="W47" s="126">
        <v>49</v>
      </c>
    </row>
    <row r="48" spans="1:23" ht="21.75" customHeight="1">
      <c r="A48" s="71" t="s">
        <v>227</v>
      </c>
      <c r="B48" s="125" t="s">
        <v>203</v>
      </c>
      <c r="C48" s="126"/>
      <c r="D48" s="126">
        <v>1</v>
      </c>
      <c r="E48" s="172"/>
      <c r="F48" s="164">
        <f t="shared" si="3"/>
        <v>1</v>
      </c>
      <c r="G48" s="172">
        <f t="shared" si="4"/>
        <v>0</v>
      </c>
      <c r="H48" s="172"/>
      <c r="I48" s="172"/>
      <c r="J48" s="172">
        <f t="shared" si="5"/>
        <v>1</v>
      </c>
      <c r="K48" s="172">
        <v>1</v>
      </c>
      <c r="L48" s="172"/>
      <c r="M48" s="172">
        <v>1</v>
      </c>
      <c r="N48" s="164">
        <f t="shared" si="6"/>
        <v>23</v>
      </c>
      <c r="O48" s="172">
        <v>0</v>
      </c>
      <c r="P48" s="126">
        <v>0</v>
      </c>
      <c r="Q48" s="126">
        <v>0</v>
      </c>
      <c r="R48" s="126">
        <v>0</v>
      </c>
      <c r="S48" s="126">
        <v>23</v>
      </c>
      <c r="T48" s="126">
        <v>23</v>
      </c>
      <c r="U48" s="126">
        <v>7</v>
      </c>
      <c r="V48" s="126">
        <v>23</v>
      </c>
      <c r="W48" s="126">
        <v>23</v>
      </c>
    </row>
    <row r="49" spans="1:23" ht="21.75" customHeight="1">
      <c r="A49" s="71" t="s">
        <v>228</v>
      </c>
      <c r="B49" s="125" t="s">
        <v>205</v>
      </c>
      <c r="C49" s="126"/>
      <c r="D49" s="126">
        <v>1</v>
      </c>
      <c r="E49" s="172"/>
      <c r="F49" s="164">
        <f t="shared" si="3"/>
        <v>1</v>
      </c>
      <c r="G49" s="172">
        <f t="shared" si="4"/>
        <v>0</v>
      </c>
      <c r="H49" s="172"/>
      <c r="I49" s="172"/>
      <c r="J49" s="172">
        <f t="shared" si="5"/>
        <v>1</v>
      </c>
      <c r="K49" s="172">
        <v>1</v>
      </c>
      <c r="L49" s="172"/>
      <c r="M49" s="172">
        <v>1</v>
      </c>
      <c r="N49" s="164">
        <f t="shared" si="6"/>
        <v>29</v>
      </c>
      <c r="O49" s="172">
        <v>0</v>
      </c>
      <c r="P49" s="126"/>
      <c r="Q49" s="126"/>
      <c r="R49" s="126"/>
      <c r="S49" s="126">
        <v>29</v>
      </c>
      <c r="T49" s="126">
        <v>29</v>
      </c>
      <c r="U49" s="126">
        <v>9</v>
      </c>
      <c r="V49" s="126">
        <v>29</v>
      </c>
      <c r="W49" s="126">
        <v>29</v>
      </c>
    </row>
    <row r="50" spans="1:23" ht="21.75" customHeight="1">
      <c r="A50" s="71" t="s">
        <v>229</v>
      </c>
      <c r="B50" s="125" t="s">
        <v>204</v>
      </c>
      <c r="C50" s="126"/>
      <c r="D50" s="127">
        <v>1</v>
      </c>
      <c r="E50" s="173"/>
      <c r="F50" s="164">
        <f t="shared" si="3"/>
        <v>1</v>
      </c>
      <c r="G50" s="172">
        <f t="shared" si="4"/>
        <v>0</v>
      </c>
      <c r="H50" s="173"/>
      <c r="I50" s="173"/>
      <c r="J50" s="172">
        <f t="shared" si="5"/>
        <v>1</v>
      </c>
      <c r="K50" s="173"/>
      <c r="L50" s="173">
        <v>1</v>
      </c>
      <c r="M50" s="173">
        <v>1</v>
      </c>
      <c r="N50" s="164">
        <f t="shared" si="6"/>
        <v>9</v>
      </c>
      <c r="O50" s="173">
        <v>0</v>
      </c>
      <c r="P50" s="127"/>
      <c r="Q50" s="127"/>
      <c r="R50" s="127"/>
      <c r="S50" s="127">
        <v>9</v>
      </c>
      <c r="T50" s="127">
        <v>9</v>
      </c>
      <c r="U50" s="127">
        <v>3</v>
      </c>
      <c r="V50" s="127">
        <v>9</v>
      </c>
      <c r="W50" s="127">
        <v>0</v>
      </c>
    </row>
    <row r="51" spans="1:23" s="1" customFormat="1" ht="21.75" customHeight="1">
      <c r="A51" s="123">
        <v>11</v>
      </c>
      <c r="B51" s="124" t="s">
        <v>206</v>
      </c>
      <c r="C51" s="105">
        <v>1</v>
      </c>
      <c r="D51" s="92">
        <f aca="true" t="shared" si="15" ref="D51:W51">SUM(D52:D53)</f>
        <v>2</v>
      </c>
      <c r="E51" s="92">
        <f t="shared" si="15"/>
        <v>0</v>
      </c>
      <c r="F51" s="164">
        <f t="shared" si="3"/>
        <v>6</v>
      </c>
      <c r="G51" s="172">
        <f t="shared" si="4"/>
        <v>2</v>
      </c>
      <c r="H51" s="92">
        <f t="shared" si="15"/>
        <v>2</v>
      </c>
      <c r="I51" s="92">
        <f t="shared" si="15"/>
        <v>0</v>
      </c>
      <c r="J51" s="172">
        <f t="shared" si="5"/>
        <v>4</v>
      </c>
      <c r="K51" s="92">
        <f t="shared" si="15"/>
        <v>4</v>
      </c>
      <c r="L51" s="92">
        <f t="shared" si="15"/>
        <v>0</v>
      </c>
      <c r="M51" s="92">
        <f t="shared" si="15"/>
        <v>2</v>
      </c>
      <c r="N51" s="164">
        <f t="shared" si="6"/>
        <v>111</v>
      </c>
      <c r="O51" s="92">
        <f t="shared" si="15"/>
        <v>30</v>
      </c>
      <c r="P51" s="92">
        <f t="shared" si="15"/>
        <v>29</v>
      </c>
      <c r="Q51" s="92">
        <f t="shared" si="15"/>
        <v>30</v>
      </c>
      <c r="R51" s="92">
        <f t="shared" si="15"/>
        <v>30</v>
      </c>
      <c r="S51" s="92">
        <f t="shared" si="15"/>
        <v>81</v>
      </c>
      <c r="T51" s="92">
        <f t="shared" si="15"/>
        <v>77</v>
      </c>
      <c r="U51" s="92">
        <f t="shared" si="15"/>
        <v>32</v>
      </c>
      <c r="V51" s="92">
        <f t="shared" si="15"/>
        <v>81</v>
      </c>
      <c r="W51" s="92">
        <f t="shared" si="15"/>
        <v>81</v>
      </c>
    </row>
    <row r="52" spans="1:23" ht="21.75" customHeight="1">
      <c r="A52" s="71" t="s">
        <v>226</v>
      </c>
      <c r="B52" s="125" t="s">
        <v>282</v>
      </c>
      <c r="C52" s="126"/>
      <c r="D52" s="126">
        <v>1</v>
      </c>
      <c r="E52" s="172"/>
      <c r="F52" s="164">
        <f t="shared" si="3"/>
        <v>3</v>
      </c>
      <c r="G52" s="172">
        <f t="shared" si="4"/>
        <v>1</v>
      </c>
      <c r="H52" s="172">
        <v>1</v>
      </c>
      <c r="I52" s="172"/>
      <c r="J52" s="172">
        <f t="shared" si="5"/>
        <v>2</v>
      </c>
      <c r="K52" s="172">
        <v>2</v>
      </c>
      <c r="L52" s="172"/>
      <c r="M52" s="172">
        <v>1</v>
      </c>
      <c r="N52" s="164">
        <f t="shared" si="6"/>
        <v>53</v>
      </c>
      <c r="O52" s="172">
        <v>14</v>
      </c>
      <c r="P52" s="126">
        <v>13</v>
      </c>
      <c r="Q52" s="126">
        <v>14</v>
      </c>
      <c r="R52" s="126">
        <v>14</v>
      </c>
      <c r="S52" s="126">
        <v>39</v>
      </c>
      <c r="T52" s="126">
        <v>36</v>
      </c>
      <c r="U52" s="126">
        <v>15</v>
      </c>
      <c r="V52" s="126">
        <v>39</v>
      </c>
      <c r="W52" s="126">
        <v>39</v>
      </c>
    </row>
    <row r="53" spans="1:23" ht="21.75" customHeight="1">
      <c r="A53" s="71" t="s">
        <v>227</v>
      </c>
      <c r="B53" s="125" t="s">
        <v>207</v>
      </c>
      <c r="C53" s="126"/>
      <c r="D53" s="126">
        <v>1</v>
      </c>
      <c r="E53" s="172"/>
      <c r="F53" s="164">
        <f t="shared" si="3"/>
        <v>3</v>
      </c>
      <c r="G53" s="172">
        <f t="shared" si="4"/>
        <v>1</v>
      </c>
      <c r="H53" s="172">
        <v>1</v>
      </c>
      <c r="I53" s="172"/>
      <c r="J53" s="172">
        <f t="shared" si="5"/>
        <v>2</v>
      </c>
      <c r="K53" s="172">
        <v>2</v>
      </c>
      <c r="L53" s="172"/>
      <c r="M53" s="172">
        <v>1</v>
      </c>
      <c r="N53" s="164">
        <f t="shared" si="6"/>
        <v>58</v>
      </c>
      <c r="O53" s="172">
        <v>16</v>
      </c>
      <c r="P53" s="126">
        <v>16</v>
      </c>
      <c r="Q53" s="126">
        <v>16</v>
      </c>
      <c r="R53" s="126">
        <v>16</v>
      </c>
      <c r="S53" s="126">
        <v>42</v>
      </c>
      <c r="T53" s="126">
        <v>41</v>
      </c>
      <c r="U53" s="126">
        <v>17</v>
      </c>
      <c r="V53" s="126">
        <v>42</v>
      </c>
      <c r="W53" s="126">
        <v>42</v>
      </c>
    </row>
    <row r="54" spans="1:23" s="1" customFormat="1" ht="21.75" customHeight="1">
      <c r="A54" s="123">
        <v>12</v>
      </c>
      <c r="B54" s="124" t="s">
        <v>208</v>
      </c>
      <c r="C54" s="105">
        <v>1</v>
      </c>
      <c r="D54" s="92">
        <f aca="true" t="shared" si="16" ref="D54:W54">SUM(D55:D57)</f>
        <v>3</v>
      </c>
      <c r="E54" s="92">
        <f t="shared" si="16"/>
        <v>0</v>
      </c>
      <c r="F54" s="164">
        <f t="shared" si="3"/>
        <v>6</v>
      </c>
      <c r="G54" s="172">
        <f t="shared" si="4"/>
        <v>3</v>
      </c>
      <c r="H54" s="92">
        <f t="shared" si="16"/>
        <v>3</v>
      </c>
      <c r="I54" s="92">
        <f t="shared" si="16"/>
        <v>0</v>
      </c>
      <c r="J54" s="172">
        <f t="shared" si="5"/>
        <v>3</v>
      </c>
      <c r="K54" s="92">
        <f t="shared" si="16"/>
        <v>3</v>
      </c>
      <c r="L54" s="92">
        <f t="shared" si="16"/>
        <v>0</v>
      </c>
      <c r="M54" s="92">
        <f t="shared" si="16"/>
        <v>1</v>
      </c>
      <c r="N54" s="164">
        <f t="shared" si="6"/>
        <v>106</v>
      </c>
      <c r="O54" s="92">
        <f t="shared" si="16"/>
        <v>39</v>
      </c>
      <c r="P54" s="92">
        <f t="shared" si="16"/>
        <v>39</v>
      </c>
      <c r="Q54" s="92">
        <f t="shared" si="16"/>
        <v>39</v>
      </c>
      <c r="R54" s="92">
        <f t="shared" si="16"/>
        <v>39</v>
      </c>
      <c r="S54" s="92">
        <f t="shared" si="16"/>
        <v>67</v>
      </c>
      <c r="T54" s="92">
        <f t="shared" si="16"/>
        <v>67</v>
      </c>
      <c r="U54" s="92">
        <f t="shared" si="16"/>
        <v>21</v>
      </c>
      <c r="V54" s="92">
        <f t="shared" si="16"/>
        <v>67</v>
      </c>
      <c r="W54" s="92">
        <f t="shared" si="16"/>
        <v>67</v>
      </c>
    </row>
    <row r="55" spans="1:23" ht="21.75" customHeight="1">
      <c r="A55" s="71" t="s">
        <v>226</v>
      </c>
      <c r="B55" s="125" t="s">
        <v>209</v>
      </c>
      <c r="C55" s="126"/>
      <c r="D55" s="126">
        <v>1</v>
      </c>
      <c r="E55" s="172"/>
      <c r="F55" s="164">
        <f t="shared" si="3"/>
        <v>2</v>
      </c>
      <c r="G55" s="172">
        <f t="shared" si="4"/>
        <v>0</v>
      </c>
      <c r="H55" s="172"/>
      <c r="I55" s="172"/>
      <c r="J55" s="172">
        <f t="shared" si="5"/>
        <v>2</v>
      </c>
      <c r="K55" s="172">
        <v>2</v>
      </c>
      <c r="L55" s="172"/>
      <c r="M55" s="172">
        <v>1</v>
      </c>
      <c r="N55" s="164">
        <f t="shared" si="6"/>
        <v>52</v>
      </c>
      <c r="O55" s="172"/>
      <c r="P55" s="126"/>
      <c r="Q55" s="126"/>
      <c r="R55" s="126"/>
      <c r="S55" s="126">
        <v>52</v>
      </c>
      <c r="T55" s="126">
        <v>52</v>
      </c>
      <c r="U55" s="126">
        <v>21</v>
      </c>
      <c r="V55" s="126">
        <v>52</v>
      </c>
      <c r="W55" s="126">
        <v>52</v>
      </c>
    </row>
    <row r="56" spans="1:23" ht="21.75" customHeight="1">
      <c r="A56" s="71" t="s">
        <v>227</v>
      </c>
      <c r="B56" s="125" t="s">
        <v>210</v>
      </c>
      <c r="C56" s="126"/>
      <c r="D56" s="126">
        <v>1</v>
      </c>
      <c r="E56" s="172"/>
      <c r="F56" s="164">
        <f t="shared" si="3"/>
        <v>2</v>
      </c>
      <c r="G56" s="172">
        <f t="shared" si="4"/>
        <v>2</v>
      </c>
      <c r="H56" s="172">
        <v>2</v>
      </c>
      <c r="I56" s="172"/>
      <c r="J56" s="172">
        <f t="shared" si="5"/>
        <v>0</v>
      </c>
      <c r="K56" s="172"/>
      <c r="L56" s="172"/>
      <c r="M56" s="172"/>
      <c r="N56" s="164">
        <f t="shared" si="6"/>
        <v>26</v>
      </c>
      <c r="O56" s="172">
        <v>26</v>
      </c>
      <c r="P56" s="126">
        <v>26</v>
      </c>
      <c r="Q56" s="126">
        <v>26</v>
      </c>
      <c r="R56" s="126">
        <v>26</v>
      </c>
      <c r="S56" s="126">
        <v>0</v>
      </c>
      <c r="T56" s="126">
        <v>0</v>
      </c>
      <c r="U56" s="126">
        <v>0</v>
      </c>
      <c r="V56" s="126">
        <v>0</v>
      </c>
      <c r="W56" s="126">
        <v>0</v>
      </c>
    </row>
    <row r="57" spans="1:23" ht="21.75" customHeight="1">
      <c r="A57" s="71" t="s">
        <v>228</v>
      </c>
      <c r="B57" s="125" t="s">
        <v>211</v>
      </c>
      <c r="C57" s="126"/>
      <c r="D57" s="126">
        <v>1</v>
      </c>
      <c r="E57" s="172"/>
      <c r="F57" s="164">
        <f t="shared" si="3"/>
        <v>2</v>
      </c>
      <c r="G57" s="172">
        <f t="shared" si="4"/>
        <v>1</v>
      </c>
      <c r="H57" s="172">
        <v>1</v>
      </c>
      <c r="I57" s="172">
        <v>0</v>
      </c>
      <c r="J57" s="172">
        <f t="shared" si="5"/>
        <v>1</v>
      </c>
      <c r="K57" s="172">
        <v>1</v>
      </c>
      <c r="L57" s="172"/>
      <c r="M57" s="172"/>
      <c r="N57" s="164">
        <f t="shared" si="6"/>
        <v>28</v>
      </c>
      <c r="O57" s="172">
        <v>13</v>
      </c>
      <c r="P57" s="126">
        <v>13</v>
      </c>
      <c r="Q57" s="126">
        <v>13</v>
      </c>
      <c r="R57" s="126">
        <v>13</v>
      </c>
      <c r="S57" s="126">
        <v>15</v>
      </c>
      <c r="T57" s="126">
        <v>15</v>
      </c>
      <c r="U57" s="126">
        <v>0</v>
      </c>
      <c r="V57" s="126">
        <v>15</v>
      </c>
      <c r="W57" s="126">
        <v>15</v>
      </c>
    </row>
    <row r="58" spans="1:23" s="1" customFormat="1" ht="21.75" customHeight="1">
      <c r="A58" s="123">
        <v>13</v>
      </c>
      <c r="B58" s="124" t="s">
        <v>212</v>
      </c>
      <c r="C58" s="105">
        <v>1</v>
      </c>
      <c r="D58" s="92">
        <f>SUM(D59:D61)</f>
        <v>3</v>
      </c>
      <c r="E58" s="92">
        <f aca="true" t="shared" si="17" ref="E58:W58">SUM(E59:E61)</f>
        <v>0</v>
      </c>
      <c r="F58" s="164">
        <f t="shared" si="3"/>
        <v>9</v>
      </c>
      <c r="G58" s="172">
        <f t="shared" si="4"/>
        <v>3</v>
      </c>
      <c r="H58" s="92">
        <f t="shared" si="17"/>
        <v>3</v>
      </c>
      <c r="I58" s="92">
        <f t="shared" si="17"/>
        <v>0</v>
      </c>
      <c r="J58" s="172">
        <f t="shared" si="5"/>
        <v>6</v>
      </c>
      <c r="K58" s="92">
        <f t="shared" si="17"/>
        <v>6</v>
      </c>
      <c r="L58" s="92">
        <f t="shared" si="17"/>
        <v>0</v>
      </c>
      <c r="M58" s="92">
        <f t="shared" si="17"/>
        <v>3</v>
      </c>
      <c r="N58" s="164">
        <f t="shared" si="6"/>
        <v>202</v>
      </c>
      <c r="O58" s="92">
        <f t="shared" si="17"/>
        <v>50</v>
      </c>
      <c r="P58" s="92">
        <f t="shared" si="17"/>
        <v>50</v>
      </c>
      <c r="Q58" s="92">
        <f t="shared" si="17"/>
        <v>50</v>
      </c>
      <c r="R58" s="92">
        <f t="shared" si="17"/>
        <v>50</v>
      </c>
      <c r="S58" s="92">
        <f t="shared" si="17"/>
        <v>152</v>
      </c>
      <c r="T58" s="92">
        <f t="shared" si="17"/>
        <v>148</v>
      </c>
      <c r="U58" s="92">
        <f t="shared" si="17"/>
        <v>50</v>
      </c>
      <c r="V58" s="92">
        <f t="shared" si="17"/>
        <v>152</v>
      </c>
      <c r="W58" s="92">
        <f t="shared" si="17"/>
        <v>152</v>
      </c>
    </row>
    <row r="59" spans="1:23" ht="21.75" customHeight="1">
      <c r="A59" s="71" t="s">
        <v>226</v>
      </c>
      <c r="B59" s="125" t="s">
        <v>284</v>
      </c>
      <c r="C59" s="126"/>
      <c r="D59" s="126">
        <v>1</v>
      </c>
      <c r="E59" s="172"/>
      <c r="F59" s="164">
        <f t="shared" si="3"/>
        <v>3</v>
      </c>
      <c r="G59" s="172">
        <f t="shared" si="4"/>
        <v>1</v>
      </c>
      <c r="H59" s="172">
        <v>1</v>
      </c>
      <c r="I59" s="172"/>
      <c r="J59" s="172">
        <f t="shared" si="5"/>
        <v>2</v>
      </c>
      <c r="K59" s="172">
        <v>2</v>
      </c>
      <c r="L59" s="172"/>
      <c r="M59" s="172">
        <v>1</v>
      </c>
      <c r="N59" s="164">
        <f t="shared" si="6"/>
        <v>69</v>
      </c>
      <c r="O59" s="172">
        <v>19</v>
      </c>
      <c r="P59" s="126">
        <v>19</v>
      </c>
      <c r="Q59" s="126">
        <v>19</v>
      </c>
      <c r="R59" s="126">
        <v>19</v>
      </c>
      <c r="S59" s="126">
        <v>50</v>
      </c>
      <c r="T59" s="126">
        <v>48</v>
      </c>
      <c r="U59" s="126">
        <v>17</v>
      </c>
      <c r="V59" s="126">
        <v>50</v>
      </c>
      <c r="W59" s="126">
        <v>50</v>
      </c>
    </row>
    <row r="60" spans="1:23" ht="21.75" customHeight="1">
      <c r="A60" s="71" t="s">
        <v>227</v>
      </c>
      <c r="B60" s="125" t="s">
        <v>213</v>
      </c>
      <c r="C60" s="126"/>
      <c r="D60" s="126">
        <v>1</v>
      </c>
      <c r="E60" s="172"/>
      <c r="F60" s="164">
        <f t="shared" si="3"/>
        <v>3</v>
      </c>
      <c r="G60" s="172">
        <f t="shared" si="4"/>
        <v>1</v>
      </c>
      <c r="H60" s="172">
        <v>1</v>
      </c>
      <c r="I60" s="172"/>
      <c r="J60" s="172">
        <f t="shared" si="5"/>
        <v>2</v>
      </c>
      <c r="K60" s="172">
        <v>2</v>
      </c>
      <c r="L60" s="172"/>
      <c r="M60" s="172">
        <v>1</v>
      </c>
      <c r="N60" s="164">
        <f t="shared" si="6"/>
        <v>68</v>
      </c>
      <c r="O60" s="172">
        <v>17</v>
      </c>
      <c r="P60" s="126">
        <v>17</v>
      </c>
      <c r="Q60" s="126">
        <v>17</v>
      </c>
      <c r="R60" s="126">
        <v>17</v>
      </c>
      <c r="S60" s="126">
        <v>51</v>
      </c>
      <c r="T60" s="126">
        <v>49</v>
      </c>
      <c r="U60" s="126">
        <v>19</v>
      </c>
      <c r="V60" s="126">
        <v>51</v>
      </c>
      <c r="W60" s="126">
        <v>51</v>
      </c>
    </row>
    <row r="61" spans="1:23" ht="21.75" customHeight="1">
      <c r="A61" s="71" t="s">
        <v>228</v>
      </c>
      <c r="B61" s="125" t="s">
        <v>214</v>
      </c>
      <c r="C61" s="126"/>
      <c r="D61" s="126">
        <v>1</v>
      </c>
      <c r="E61" s="172"/>
      <c r="F61" s="164">
        <f t="shared" si="3"/>
        <v>3</v>
      </c>
      <c r="G61" s="172">
        <f t="shared" si="4"/>
        <v>1</v>
      </c>
      <c r="H61" s="172">
        <v>1</v>
      </c>
      <c r="I61" s="172"/>
      <c r="J61" s="172">
        <f t="shared" si="5"/>
        <v>2</v>
      </c>
      <c r="K61" s="172">
        <v>2</v>
      </c>
      <c r="L61" s="172"/>
      <c r="M61" s="172">
        <v>1</v>
      </c>
      <c r="N61" s="164">
        <f t="shared" si="6"/>
        <v>65</v>
      </c>
      <c r="O61" s="172">
        <v>14</v>
      </c>
      <c r="P61" s="126">
        <v>14</v>
      </c>
      <c r="Q61" s="126">
        <v>14</v>
      </c>
      <c r="R61" s="126">
        <v>14</v>
      </c>
      <c r="S61" s="126">
        <v>51</v>
      </c>
      <c r="T61" s="126">
        <v>51</v>
      </c>
      <c r="U61" s="126">
        <v>14</v>
      </c>
      <c r="V61" s="126">
        <v>51</v>
      </c>
      <c r="W61" s="126">
        <v>51</v>
      </c>
    </row>
    <row r="62" spans="1:23" s="1" customFormat="1" ht="21.75" customHeight="1">
      <c r="A62" s="123">
        <v>14</v>
      </c>
      <c r="B62" s="124" t="s">
        <v>215</v>
      </c>
      <c r="C62" s="105">
        <v>1</v>
      </c>
      <c r="D62" s="92">
        <f aca="true" t="shared" si="18" ref="D62:W62">SUM(D63:D65)</f>
        <v>3</v>
      </c>
      <c r="E62" s="92">
        <f t="shared" si="18"/>
        <v>0</v>
      </c>
      <c r="F62" s="164">
        <f t="shared" si="3"/>
        <v>6</v>
      </c>
      <c r="G62" s="172">
        <f t="shared" si="4"/>
        <v>2</v>
      </c>
      <c r="H62" s="92">
        <f t="shared" si="18"/>
        <v>2</v>
      </c>
      <c r="I62" s="92">
        <f t="shared" si="18"/>
        <v>0</v>
      </c>
      <c r="J62" s="172">
        <f t="shared" si="5"/>
        <v>4</v>
      </c>
      <c r="K62" s="92">
        <f t="shared" si="18"/>
        <v>4</v>
      </c>
      <c r="L62" s="92">
        <f t="shared" si="18"/>
        <v>0</v>
      </c>
      <c r="M62" s="92">
        <f t="shared" si="18"/>
        <v>1</v>
      </c>
      <c r="N62" s="164">
        <f t="shared" si="6"/>
        <v>96</v>
      </c>
      <c r="O62" s="92">
        <f t="shared" si="18"/>
        <v>31</v>
      </c>
      <c r="P62" s="92">
        <f t="shared" si="18"/>
        <v>29</v>
      </c>
      <c r="Q62" s="92">
        <f t="shared" si="18"/>
        <v>31</v>
      </c>
      <c r="R62" s="92">
        <f t="shared" si="18"/>
        <v>31</v>
      </c>
      <c r="S62" s="92">
        <f t="shared" si="18"/>
        <v>65</v>
      </c>
      <c r="T62" s="92">
        <f t="shared" si="18"/>
        <v>61</v>
      </c>
      <c r="U62" s="92">
        <f t="shared" si="18"/>
        <v>28</v>
      </c>
      <c r="V62" s="92">
        <f t="shared" si="18"/>
        <v>65</v>
      </c>
      <c r="W62" s="92">
        <f t="shared" si="18"/>
        <v>65</v>
      </c>
    </row>
    <row r="63" spans="1:23" ht="21.75" customHeight="1">
      <c r="A63" s="71" t="s">
        <v>226</v>
      </c>
      <c r="B63" s="125" t="s">
        <v>283</v>
      </c>
      <c r="C63" s="126"/>
      <c r="D63" s="126">
        <v>1</v>
      </c>
      <c r="E63" s="172"/>
      <c r="F63" s="164">
        <f t="shared" si="3"/>
        <v>3</v>
      </c>
      <c r="G63" s="172">
        <f t="shared" si="4"/>
        <v>1</v>
      </c>
      <c r="H63" s="172">
        <v>1</v>
      </c>
      <c r="I63" s="172"/>
      <c r="J63" s="172">
        <f t="shared" si="5"/>
        <v>2</v>
      </c>
      <c r="K63" s="172">
        <v>2</v>
      </c>
      <c r="L63" s="172"/>
      <c r="M63" s="172">
        <v>1</v>
      </c>
      <c r="N63" s="164">
        <f t="shared" si="6"/>
        <v>63</v>
      </c>
      <c r="O63" s="172">
        <v>16</v>
      </c>
      <c r="P63" s="126">
        <v>15</v>
      </c>
      <c r="Q63" s="126">
        <v>16</v>
      </c>
      <c r="R63" s="126">
        <v>16</v>
      </c>
      <c r="S63" s="126">
        <v>47</v>
      </c>
      <c r="T63" s="126">
        <v>44</v>
      </c>
      <c r="U63" s="126">
        <v>23</v>
      </c>
      <c r="V63" s="126">
        <v>47</v>
      </c>
      <c r="W63" s="126">
        <v>47</v>
      </c>
    </row>
    <row r="64" spans="1:23" ht="21.75" customHeight="1">
      <c r="A64" s="71" t="s">
        <v>227</v>
      </c>
      <c r="B64" s="125" t="s">
        <v>217</v>
      </c>
      <c r="C64" s="126"/>
      <c r="D64" s="126">
        <v>1</v>
      </c>
      <c r="E64" s="172"/>
      <c r="F64" s="164">
        <f t="shared" si="3"/>
        <v>2</v>
      </c>
      <c r="G64" s="172">
        <f t="shared" si="4"/>
        <v>1</v>
      </c>
      <c r="H64" s="172">
        <v>1</v>
      </c>
      <c r="I64" s="172"/>
      <c r="J64" s="172">
        <f t="shared" si="5"/>
        <v>1</v>
      </c>
      <c r="K64" s="172">
        <v>1</v>
      </c>
      <c r="L64" s="172"/>
      <c r="M64" s="172"/>
      <c r="N64" s="164">
        <f t="shared" si="6"/>
        <v>23</v>
      </c>
      <c r="O64" s="172">
        <v>15</v>
      </c>
      <c r="P64" s="126">
        <v>14</v>
      </c>
      <c r="Q64" s="126">
        <v>15</v>
      </c>
      <c r="R64" s="126">
        <v>15</v>
      </c>
      <c r="S64" s="126">
        <v>8</v>
      </c>
      <c r="T64" s="126">
        <v>7</v>
      </c>
      <c r="U64" s="126">
        <v>2</v>
      </c>
      <c r="V64" s="126">
        <v>8</v>
      </c>
      <c r="W64" s="126">
        <v>8</v>
      </c>
    </row>
    <row r="65" spans="1:23" ht="21.75" customHeight="1">
      <c r="A65" s="71" t="s">
        <v>228</v>
      </c>
      <c r="B65" s="125" t="s">
        <v>216</v>
      </c>
      <c r="C65" s="126"/>
      <c r="D65" s="126">
        <v>1</v>
      </c>
      <c r="E65" s="172"/>
      <c r="F65" s="164">
        <f t="shared" si="3"/>
        <v>1</v>
      </c>
      <c r="G65" s="172">
        <f t="shared" si="4"/>
        <v>0</v>
      </c>
      <c r="H65" s="172"/>
      <c r="I65" s="172"/>
      <c r="J65" s="172">
        <f t="shared" si="5"/>
        <v>1</v>
      </c>
      <c r="K65" s="172">
        <v>1</v>
      </c>
      <c r="L65" s="172"/>
      <c r="M65" s="172"/>
      <c r="N65" s="164">
        <f t="shared" si="6"/>
        <v>10</v>
      </c>
      <c r="O65" s="172"/>
      <c r="P65" s="126"/>
      <c r="Q65" s="126"/>
      <c r="R65" s="126"/>
      <c r="S65" s="126">
        <v>10</v>
      </c>
      <c r="T65" s="126">
        <v>10</v>
      </c>
      <c r="U65" s="126">
        <v>3</v>
      </c>
      <c r="V65" s="126">
        <v>10</v>
      </c>
      <c r="W65" s="126">
        <v>10</v>
      </c>
    </row>
    <row r="66" spans="1:23" s="1" customFormat="1" ht="21.75" customHeight="1">
      <c r="A66" s="123">
        <v>15</v>
      </c>
      <c r="B66" s="124" t="s">
        <v>218</v>
      </c>
      <c r="C66" s="105">
        <v>1</v>
      </c>
      <c r="D66" s="92">
        <f>SUM(D67:D68)</f>
        <v>2</v>
      </c>
      <c r="E66" s="92">
        <f aca="true" t="shared" si="19" ref="E66:W66">SUM(E67:E68)</f>
        <v>0</v>
      </c>
      <c r="F66" s="164">
        <f t="shared" si="3"/>
        <v>7</v>
      </c>
      <c r="G66" s="172">
        <f t="shared" si="4"/>
        <v>3</v>
      </c>
      <c r="H66" s="92">
        <f t="shared" si="19"/>
        <v>3</v>
      </c>
      <c r="I66" s="92">
        <f t="shared" si="19"/>
        <v>0</v>
      </c>
      <c r="J66" s="172">
        <f t="shared" si="5"/>
        <v>4</v>
      </c>
      <c r="K66" s="92">
        <f t="shared" si="19"/>
        <v>4</v>
      </c>
      <c r="L66" s="92">
        <f t="shared" si="19"/>
        <v>0</v>
      </c>
      <c r="M66" s="92">
        <f t="shared" si="19"/>
        <v>1</v>
      </c>
      <c r="N66" s="164">
        <f t="shared" si="6"/>
        <v>123</v>
      </c>
      <c r="O66" s="92">
        <f t="shared" si="19"/>
        <v>34</v>
      </c>
      <c r="P66" s="92">
        <f t="shared" si="19"/>
        <v>34</v>
      </c>
      <c r="Q66" s="92">
        <f t="shared" si="19"/>
        <v>34</v>
      </c>
      <c r="R66" s="92">
        <f t="shared" si="19"/>
        <v>34</v>
      </c>
      <c r="S66" s="92">
        <f t="shared" si="19"/>
        <v>89</v>
      </c>
      <c r="T66" s="92">
        <f t="shared" si="19"/>
        <v>86</v>
      </c>
      <c r="U66" s="92">
        <f t="shared" si="19"/>
        <v>36</v>
      </c>
      <c r="V66" s="92">
        <f t="shared" si="19"/>
        <v>89</v>
      </c>
      <c r="W66" s="92">
        <f t="shared" si="19"/>
        <v>89</v>
      </c>
    </row>
    <row r="67" spans="1:23" ht="21.75" customHeight="1">
      <c r="A67" s="71" t="s">
        <v>226</v>
      </c>
      <c r="B67" s="125" t="s">
        <v>219</v>
      </c>
      <c r="C67" s="126"/>
      <c r="D67" s="126">
        <v>1</v>
      </c>
      <c r="E67" s="172"/>
      <c r="F67" s="164">
        <f t="shared" si="3"/>
        <v>5</v>
      </c>
      <c r="G67" s="172">
        <f t="shared" si="4"/>
        <v>2</v>
      </c>
      <c r="H67" s="172">
        <v>2</v>
      </c>
      <c r="I67" s="172"/>
      <c r="J67" s="172">
        <f t="shared" si="5"/>
        <v>3</v>
      </c>
      <c r="K67" s="172">
        <v>3</v>
      </c>
      <c r="L67" s="172"/>
      <c r="M67" s="172">
        <v>1</v>
      </c>
      <c r="N67" s="164">
        <f t="shared" si="6"/>
        <v>105</v>
      </c>
      <c r="O67" s="172">
        <v>26</v>
      </c>
      <c r="P67" s="126">
        <v>26</v>
      </c>
      <c r="Q67" s="126">
        <v>26</v>
      </c>
      <c r="R67" s="126">
        <v>26</v>
      </c>
      <c r="S67" s="126">
        <v>79</v>
      </c>
      <c r="T67" s="126">
        <v>76</v>
      </c>
      <c r="U67" s="126">
        <v>33</v>
      </c>
      <c r="V67" s="126">
        <v>79</v>
      </c>
      <c r="W67" s="126">
        <v>79</v>
      </c>
    </row>
    <row r="68" spans="1:23" ht="21.75" customHeight="1">
      <c r="A68" s="71" t="s">
        <v>227</v>
      </c>
      <c r="B68" s="125" t="s">
        <v>293</v>
      </c>
      <c r="C68" s="126"/>
      <c r="D68" s="126">
        <v>1</v>
      </c>
      <c r="E68" s="172"/>
      <c r="F68" s="164">
        <f t="shared" si="3"/>
        <v>2</v>
      </c>
      <c r="G68" s="172">
        <f t="shared" si="4"/>
        <v>1</v>
      </c>
      <c r="H68" s="172">
        <v>1</v>
      </c>
      <c r="I68" s="172"/>
      <c r="J68" s="172">
        <f t="shared" si="5"/>
        <v>1</v>
      </c>
      <c r="K68" s="172">
        <v>1</v>
      </c>
      <c r="L68" s="172"/>
      <c r="M68" s="172"/>
      <c r="N68" s="164">
        <f t="shared" si="6"/>
        <v>18</v>
      </c>
      <c r="O68" s="172">
        <v>8</v>
      </c>
      <c r="P68" s="126">
        <v>8</v>
      </c>
      <c r="Q68" s="126">
        <v>8</v>
      </c>
      <c r="R68" s="126">
        <v>8</v>
      </c>
      <c r="S68" s="126">
        <v>10</v>
      </c>
      <c r="T68" s="126">
        <v>10</v>
      </c>
      <c r="U68" s="126">
        <v>3</v>
      </c>
      <c r="V68" s="126">
        <v>10</v>
      </c>
      <c r="W68" s="126">
        <v>10</v>
      </c>
    </row>
    <row r="69" spans="1:23" s="1" customFormat="1" ht="21.75" customHeight="1">
      <c r="A69" s="123">
        <v>16</v>
      </c>
      <c r="B69" s="124" t="s">
        <v>220</v>
      </c>
      <c r="C69" s="105">
        <v>1</v>
      </c>
      <c r="D69" s="92">
        <f aca="true" t="shared" si="20" ref="D69:W69">SUM(D70:D72)</f>
        <v>3</v>
      </c>
      <c r="E69" s="92">
        <f t="shared" si="20"/>
        <v>0</v>
      </c>
      <c r="F69" s="164">
        <f t="shared" si="3"/>
        <v>9</v>
      </c>
      <c r="G69" s="172">
        <f t="shared" si="4"/>
        <v>4</v>
      </c>
      <c r="H69" s="92">
        <f t="shared" si="20"/>
        <v>4</v>
      </c>
      <c r="I69" s="92">
        <f t="shared" si="20"/>
        <v>0</v>
      </c>
      <c r="J69" s="172">
        <f t="shared" si="5"/>
        <v>5</v>
      </c>
      <c r="K69" s="92">
        <f t="shared" si="20"/>
        <v>5</v>
      </c>
      <c r="L69" s="92">
        <f t="shared" si="20"/>
        <v>0</v>
      </c>
      <c r="M69" s="92">
        <f t="shared" si="20"/>
        <v>1</v>
      </c>
      <c r="N69" s="164">
        <f t="shared" si="6"/>
        <v>168</v>
      </c>
      <c r="O69" s="92">
        <f t="shared" si="20"/>
        <v>49</v>
      </c>
      <c r="P69" s="92">
        <f t="shared" si="20"/>
        <v>49</v>
      </c>
      <c r="Q69" s="92">
        <f t="shared" si="20"/>
        <v>49</v>
      </c>
      <c r="R69" s="92">
        <f t="shared" si="20"/>
        <v>49</v>
      </c>
      <c r="S69" s="92">
        <f t="shared" si="20"/>
        <v>119</v>
      </c>
      <c r="T69" s="92">
        <f t="shared" si="20"/>
        <v>119</v>
      </c>
      <c r="U69" s="92">
        <f t="shared" si="20"/>
        <v>31</v>
      </c>
      <c r="V69" s="92">
        <f t="shared" si="20"/>
        <v>119</v>
      </c>
      <c r="W69" s="92">
        <f t="shared" si="20"/>
        <v>119</v>
      </c>
    </row>
    <row r="70" spans="1:23" ht="21.75" customHeight="1">
      <c r="A70" s="71" t="s">
        <v>226</v>
      </c>
      <c r="B70" s="125" t="s">
        <v>199</v>
      </c>
      <c r="C70" s="126"/>
      <c r="D70" s="126">
        <v>1</v>
      </c>
      <c r="E70" s="172"/>
      <c r="F70" s="164">
        <f t="shared" si="3"/>
        <v>5</v>
      </c>
      <c r="G70" s="172">
        <f t="shared" si="4"/>
        <v>2</v>
      </c>
      <c r="H70" s="172">
        <v>2</v>
      </c>
      <c r="I70" s="172"/>
      <c r="J70" s="172">
        <f t="shared" si="5"/>
        <v>3</v>
      </c>
      <c r="K70" s="172">
        <v>3</v>
      </c>
      <c r="L70" s="172"/>
      <c r="M70" s="172">
        <v>1</v>
      </c>
      <c r="N70" s="164">
        <f t="shared" si="6"/>
        <v>109</v>
      </c>
      <c r="O70" s="172">
        <v>26</v>
      </c>
      <c r="P70" s="126">
        <v>26</v>
      </c>
      <c r="Q70" s="126">
        <v>26</v>
      </c>
      <c r="R70" s="126">
        <v>26</v>
      </c>
      <c r="S70" s="126">
        <v>83</v>
      </c>
      <c r="T70" s="126">
        <v>83</v>
      </c>
      <c r="U70" s="126">
        <v>23</v>
      </c>
      <c r="V70" s="126">
        <v>83</v>
      </c>
      <c r="W70" s="126">
        <v>83</v>
      </c>
    </row>
    <row r="71" spans="1:23" ht="21.75" customHeight="1">
      <c r="A71" s="71" t="s">
        <v>227</v>
      </c>
      <c r="B71" s="125" t="s">
        <v>221</v>
      </c>
      <c r="C71" s="126"/>
      <c r="D71" s="126">
        <v>1</v>
      </c>
      <c r="E71" s="172"/>
      <c r="F71" s="164">
        <f t="shared" si="3"/>
        <v>2</v>
      </c>
      <c r="G71" s="172">
        <f t="shared" si="4"/>
        <v>1</v>
      </c>
      <c r="H71" s="172">
        <v>1</v>
      </c>
      <c r="I71" s="172"/>
      <c r="J71" s="172">
        <f t="shared" si="5"/>
        <v>1</v>
      </c>
      <c r="K71" s="172">
        <v>1</v>
      </c>
      <c r="L71" s="172"/>
      <c r="M71" s="172"/>
      <c r="N71" s="164">
        <f t="shared" si="6"/>
        <v>34</v>
      </c>
      <c r="O71" s="172">
        <v>17</v>
      </c>
      <c r="P71" s="126">
        <v>17</v>
      </c>
      <c r="Q71" s="126">
        <v>17</v>
      </c>
      <c r="R71" s="126">
        <v>17</v>
      </c>
      <c r="S71" s="126">
        <v>17</v>
      </c>
      <c r="T71" s="126">
        <v>17</v>
      </c>
      <c r="U71" s="126">
        <v>0</v>
      </c>
      <c r="V71" s="126">
        <v>17</v>
      </c>
      <c r="W71" s="126">
        <v>17</v>
      </c>
    </row>
    <row r="72" spans="1:23" ht="21.75" customHeight="1">
      <c r="A72" s="71" t="s">
        <v>228</v>
      </c>
      <c r="B72" s="125" t="s">
        <v>294</v>
      </c>
      <c r="C72" s="126"/>
      <c r="D72" s="126">
        <v>1</v>
      </c>
      <c r="E72" s="172"/>
      <c r="F72" s="164">
        <f t="shared" si="3"/>
        <v>2</v>
      </c>
      <c r="G72" s="172">
        <f t="shared" si="4"/>
        <v>1</v>
      </c>
      <c r="H72" s="172">
        <v>1</v>
      </c>
      <c r="I72" s="172"/>
      <c r="J72" s="172">
        <f t="shared" si="5"/>
        <v>1</v>
      </c>
      <c r="K72" s="172">
        <v>1</v>
      </c>
      <c r="L72" s="172"/>
      <c r="M72" s="172"/>
      <c r="N72" s="164">
        <f t="shared" si="6"/>
        <v>25</v>
      </c>
      <c r="O72" s="172">
        <v>6</v>
      </c>
      <c r="P72" s="126">
        <v>6</v>
      </c>
      <c r="Q72" s="126">
        <v>6</v>
      </c>
      <c r="R72" s="126">
        <v>6</v>
      </c>
      <c r="S72" s="126">
        <v>19</v>
      </c>
      <c r="T72" s="126">
        <v>19</v>
      </c>
      <c r="U72" s="126">
        <v>8</v>
      </c>
      <c r="V72" s="126">
        <v>19</v>
      </c>
      <c r="W72" s="126">
        <v>19</v>
      </c>
    </row>
    <row r="73" spans="1:23" s="1" customFormat="1" ht="21.75" customHeight="1">
      <c r="A73" s="123">
        <v>17</v>
      </c>
      <c r="B73" s="124" t="s">
        <v>223</v>
      </c>
      <c r="C73" s="105">
        <v>1</v>
      </c>
      <c r="D73" s="92">
        <f>SUM(D74:D77)</f>
        <v>4</v>
      </c>
      <c r="E73" s="92">
        <f aca="true" t="shared" si="21" ref="E73:W73">SUM(E74:E77)</f>
        <v>0</v>
      </c>
      <c r="F73" s="164">
        <f t="shared" si="3"/>
        <v>10</v>
      </c>
      <c r="G73" s="172">
        <f t="shared" si="4"/>
        <v>4</v>
      </c>
      <c r="H73" s="92">
        <f t="shared" si="21"/>
        <v>4</v>
      </c>
      <c r="I73" s="92">
        <f t="shared" si="21"/>
        <v>0</v>
      </c>
      <c r="J73" s="172">
        <f t="shared" si="5"/>
        <v>6</v>
      </c>
      <c r="K73" s="92">
        <f t="shared" si="21"/>
        <v>6</v>
      </c>
      <c r="L73" s="92">
        <f t="shared" si="21"/>
        <v>0</v>
      </c>
      <c r="M73" s="92">
        <f t="shared" si="21"/>
        <v>1</v>
      </c>
      <c r="N73" s="164">
        <f t="shared" si="6"/>
        <v>170</v>
      </c>
      <c r="O73" s="92">
        <f t="shared" si="21"/>
        <v>53</v>
      </c>
      <c r="P73" s="92">
        <f t="shared" si="21"/>
        <v>43</v>
      </c>
      <c r="Q73" s="92">
        <f t="shared" si="21"/>
        <v>43</v>
      </c>
      <c r="R73" s="92">
        <f t="shared" si="21"/>
        <v>43</v>
      </c>
      <c r="S73" s="92">
        <f t="shared" si="21"/>
        <v>117</v>
      </c>
      <c r="T73" s="92">
        <f t="shared" si="21"/>
        <v>110</v>
      </c>
      <c r="U73" s="92">
        <f t="shared" si="21"/>
        <v>37</v>
      </c>
      <c r="V73" s="92">
        <f t="shared" si="21"/>
        <v>117</v>
      </c>
      <c r="W73" s="92">
        <f t="shared" si="21"/>
        <v>117</v>
      </c>
    </row>
    <row r="74" spans="1:23" ht="21.75" customHeight="1">
      <c r="A74" s="71" t="s">
        <v>226</v>
      </c>
      <c r="B74" s="125" t="s">
        <v>224</v>
      </c>
      <c r="C74" s="126"/>
      <c r="D74" s="126">
        <v>1</v>
      </c>
      <c r="E74" s="172"/>
      <c r="F74" s="164">
        <f t="shared" si="3"/>
        <v>6</v>
      </c>
      <c r="G74" s="172">
        <f t="shared" si="4"/>
        <v>3</v>
      </c>
      <c r="H74" s="172">
        <v>3</v>
      </c>
      <c r="I74" s="172"/>
      <c r="J74" s="172">
        <f t="shared" si="5"/>
        <v>3</v>
      </c>
      <c r="K74" s="172">
        <v>3</v>
      </c>
      <c r="L74" s="172"/>
      <c r="M74" s="172">
        <v>1</v>
      </c>
      <c r="N74" s="164">
        <f t="shared" si="6"/>
        <v>121</v>
      </c>
      <c r="O74" s="172">
        <v>43</v>
      </c>
      <c r="P74" s="126">
        <v>43</v>
      </c>
      <c r="Q74" s="126">
        <v>43</v>
      </c>
      <c r="R74" s="126">
        <v>43</v>
      </c>
      <c r="S74" s="126">
        <v>78</v>
      </c>
      <c r="T74" s="126">
        <v>71</v>
      </c>
      <c r="U74" s="126">
        <v>26</v>
      </c>
      <c r="V74" s="126">
        <v>78</v>
      </c>
      <c r="W74" s="126">
        <v>78</v>
      </c>
    </row>
    <row r="75" spans="1:23" ht="21.75" customHeight="1">
      <c r="A75" s="71" t="s">
        <v>227</v>
      </c>
      <c r="B75" s="125" t="s">
        <v>199</v>
      </c>
      <c r="C75" s="126"/>
      <c r="D75" s="126">
        <v>1</v>
      </c>
      <c r="E75" s="172"/>
      <c r="F75" s="164">
        <f t="shared" si="3"/>
        <v>1</v>
      </c>
      <c r="G75" s="172">
        <f t="shared" si="4"/>
        <v>0</v>
      </c>
      <c r="H75" s="172"/>
      <c r="I75" s="172"/>
      <c r="J75" s="172">
        <f t="shared" si="5"/>
        <v>1</v>
      </c>
      <c r="K75" s="172">
        <v>1</v>
      </c>
      <c r="L75" s="172"/>
      <c r="M75" s="172"/>
      <c r="N75" s="164">
        <f t="shared" si="6"/>
        <v>16</v>
      </c>
      <c r="O75" s="172"/>
      <c r="P75" s="126"/>
      <c r="Q75" s="126"/>
      <c r="R75" s="126"/>
      <c r="S75" s="126">
        <v>16</v>
      </c>
      <c r="T75" s="126">
        <v>16</v>
      </c>
      <c r="U75" s="126">
        <v>5</v>
      </c>
      <c r="V75" s="126">
        <v>16</v>
      </c>
      <c r="W75" s="126">
        <v>16</v>
      </c>
    </row>
    <row r="76" spans="1:23" ht="21.75" customHeight="1">
      <c r="A76" s="71" t="s">
        <v>228</v>
      </c>
      <c r="B76" s="125" t="s">
        <v>196</v>
      </c>
      <c r="C76" s="126"/>
      <c r="D76" s="126">
        <v>1</v>
      </c>
      <c r="E76" s="172"/>
      <c r="F76" s="164">
        <f t="shared" si="3"/>
        <v>2</v>
      </c>
      <c r="G76" s="172">
        <f t="shared" si="4"/>
        <v>1</v>
      </c>
      <c r="H76" s="172">
        <v>1</v>
      </c>
      <c r="I76" s="172"/>
      <c r="J76" s="172">
        <f t="shared" si="5"/>
        <v>1</v>
      </c>
      <c r="K76" s="172">
        <v>1</v>
      </c>
      <c r="L76" s="172"/>
      <c r="M76" s="172"/>
      <c r="N76" s="164">
        <f t="shared" si="6"/>
        <v>26</v>
      </c>
      <c r="O76" s="172">
        <v>10</v>
      </c>
      <c r="P76" s="126"/>
      <c r="Q76" s="126"/>
      <c r="R76" s="126"/>
      <c r="S76" s="126">
        <v>16</v>
      </c>
      <c r="T76" s="126">
        <v>16</v>
      </c>
      <c r="U76" s="126">
        <v>5</v>
      </c>
      <c r="V76" s="126">
        <v>16</v>
      </c>
      <c r="W76" s="126">
        <v>16</v>
      </c>
    </row>
    <row r="77" spans="1:23" ht="21.75" customHeight="1">
      <c r="A77" s="71" t="s">
        <v>229</v>
      </c>
      <c r="B77" s="125" t="s">
        <v>225</v>
      </c>
      <c r="C77" s="126"/>
      <c r="D77" s="71">
        <v>1</v>
      </c>
      <c r="E77" s="91"/>
      <c r="F77" s="164">
        <f t="shared" si="3"/>
        <v>1</v>
      </c>
      <c r="G77" s="172">
        <f t="shared" si="4"/>
        <v>0</v>
      </c>
      <c r="H77" s="173"/>
      <c r="I77" s="173"/>
      <c r="J77" s="172">
        <f t="shared" si="5"/>
        <v>1</v>
      </c>
      <c r="K77" s="173">
        <v>1</v>
      </c>
      <c r="L77" s="173"/>
      <c r="M77" s="173"/>
      <c r="N77" s="164">
        <f t="shared" si="6"/>
        <v>7</v>
      </c>
      <c r="O77" s="173"/>
      <c r="P77" s="127"/>
      <c r="Q77" s="127"/>
      <c r="R77" s="127"/>
      <c r="S77" s="71">
        <v>7</v>
      </c>
      <c r="T77" s="71">
        <v>7</v>
      </c>
      <c r="U77" s="71">
        <v>1</v>
      </c>
      <c r="V77" s="71">
        <v>7</v>
      </c>
      <c r="W77" s="71">
        <v>7</v>
      </c>
    </row>
    <row r="78" spans="1:23" ht="21.75" customHeight="1">
      <c r="A78" s="123" t="s">
        <v>3</v>
      </c>
      <c r="B78" s="128" t="s">
        <v>137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ht="21.75" customHeight="1">
      <c r="A79" s="123" t="s">
        <v>16</v>
      </c>
      <c r="B79" s="128" t="s">
        <v>166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</sheetData>
  <sheetProtection/>
  <mergeCells count="26">
    <mergeCell ref="A9:B9"/>
    <mergeCell ref="A1:B1"/>
    <mergeCell ref="F4:M4"/>
    <mergeCell ref="N4:W4"/>
    <mergeCell ref="F5:F7"/>
    <mergeCell ref="S6:S7"/>
    <mergeCell ref="T6:W6"/>
    <mergeCell ref="E4:E7"/>
    <mergeCell ref="N5:N7"/>
    <mergeCell ref="O5:R5"/>
    <mergeCell ref="O6:O7"/>
    <mergeCell ref="A2:W2"/>
    <mergeCell ref="A3:W3"/>
    <mergeCell ref="A4:A7"/>
    <mergeCell ref="B4:B7"/>
    <mergeCell ref="C4:C7"/>
    <mergeCell ref="H6:I6"/>
    <mergeCell ref="J6:J7"/>
    <mergeCell ref="P6:R6"/>
    <mergeCell ref="S5:W5"/>
    <mergeCell ref="D4:D7"/>
    <mergeCell ref="G6:G7"/>
    <mergeCell ref="G5:I5"/>
    <mergeCell ref="J5:M5"/>
    <mergeCell ref="K6:L6"/>
    <mergeCell ref="M6:M7"/>
  </mergeCells>
  <printOptions horizontalCentered="1"/>
  <pageMargins left="0.3" right="0.22" top="0.54" bottom="0.2755905511811024" header="0.41" footer="0.45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A3" sqref="A3:U3"/>
    </sheetView>
  </sheetViews>
  <sheetFormatPr defaultColWidth="9.00390625" defaultRowHeight="15.75"/>
  <cols>
    <col min="1" max="1" width="5.75390625" style="129" customWidth="1"/>
    <col min="2" max="2" width="15.75390625" style="135" customWidth="1"/>
    <col min="3" max="3" width="6.625" style="95" customWidth="1"/>
    <col min="4" max="4" width="6.50390625" style="95" customWidth="1"/>
    <col min="5" max="5" width="6.375" style="95" bestFit="1" customWidth="1"/>
    <col min="6" max="6" width="7.375" style="95" bestFit="1" customWidth="1"/>
    <col min="7" max="7" width="6.375" style="95" customWidth="1"/>
    <col min="8" max="8" width="6.375" style="95" bestFit="1" customWidth="1"/>
    <col min="9" max="9" width="5.50390625" style="95" customWidth="1"/>
    <col min="10" max="10" width="6.375" style="95" bestFit="1" customWidth="1"/>
    <col min="11" max="11" width="5.50390625" style="95" customWidth="1"/>
    <col min="12" max="12" width="6.375" style="95" bestFit="1" customWidth="1"/>
    <col min="13" max="13" width="6.125" style="95" customWidth="1"/>
    <col min="14" max="14" width="6.375" style="95" bestFit="1" customWidth="1"/>
    <col min="15" max="15" width="5.50390625" style="95" customWidth="1"/>
    <col min="16" max="16" width="6.375" style="95" bestFit="1" customWidth="1"/>
    <col min="17" max="18" width="5.50390625" style="95" customWidth="1"/>
    <col min="19" max="19" width="5.875" style="95" customWidth="1"/>
    <col min="20" max="21" width="6.50390625" style="95" customWidth="1"/>
    <col min="22" max="22" width="8.375" style="136" customWidth="1"/>
    <col min="23" max="16384" width="9.00390625" style="4" customWidth="1"/>
  </cols>
  <sheetData>
    <row r="1" spans="1:2" ht="38.25" customHeight="1">
      <c r="A1" s="191" t="s">
        <v>231</v>
      </c>
      <c r="B1" s="191"/>
    </row>
    <row r="2" spans="1:21" ht="50.25" customHeight="1">
      <c r="A2" s="207" t="s">
        <v>309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1:21" ht="1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22" ht="15.75" customHeight="1">
      <c r="A4" s="195" t="s">
        <v>30</v>
      </c>
      <c r="B4" s="196" t="s">
        <v>0</v>
      </c>
      <c r="C4" s="199" t="s">
        <v>18</v>
      </c>
      <c r="D4" s="199" t="s">
        <v>305</v>
      </c>
      <c r="E4" s="199" t="s">
        <v>1</v>
      </c>
      <c r="F4" s="199"/>
      <c r="G4" s="199" t="s">
        <v>5</v>
      </c>
      <c r="H4" s="199"/>
      <c r="I4" s="199"/>
      <c r="J4" s="199"/>
      <c r="K4" s="199"/>
      <c r="L4" s="199"/>
      <c r="M4" s="199"/>
      <c r="N4" s="199"/>
      <c r="O4" s="199"/>
      <c r="P4" s="199"/>
      <c r="Q4" s="199" t="s">
        <v>20</v>
      </c>
      <c r="R4" s="199" t="s">
        <v>21</v>
      </c>
      <c r="S4" s="199"/>
      <c r="T4" s="199" t="s">
        <v>22</v>
      </c>
      <c r="U4" s="199" t="s">
        <v>23</v>
      </c>
      <c r="V4" s="212" t="s">
        <v>147</v>
      </c>
    </row>
    <row r="5" spans="1:22" ht="15">
      <c r="A5" s="195"/>
      <c r="B5" s="197"/>
      <c r="C5" s="199"/>
      <c r="D5" s="199"/>
      <c r="E5" s="199"/>
      <c r="F5" s="199"/>
      <c r="G5" s="199" t="s">
        <v>24</v>
      </c>
      <c r="H5" s="199"/>
      <c r="I5" s="199" t="s">
        <v>25</v>
      </c>
      <c r="J5" s="199"/>
      <c r="K5" s="199" t="s">
        <v>26</v>
      </c>
      <c r="L5" s="199"/>
      <c r="M5" s="199" t="s">
        <v>27</v>
      </c>
      <c r="N5" s="199"/>
      <c r="O5" s="199" t="s">
        <v>28</v>
      </c>
      <c r="P5" s="199"/>
      <c r="Q5" s="199"/>
      <c r="R5" s="199"/>
      <c r="S5" s="199"/>
      <c r="T5" s="199"/>
      <c r="U5" s="199"/>
      <c r="V5" s="213"/>
    </row>
    <row r="6" spans="1:22" ht="112.5" customHeight="1">
      <c r="A6" s="195"/>
      <c r="B6" s="198"/>
      <c r="C6" s="199"/>
      <c r="D6" s="199"/>
      <c r="E6" s="163" t="s">
        <v>4</v>
      </c>
      <c r="F6" s="163" t="s">
        <v>29</v>
      </c>
      <c r="G6" s="106" t="s">
        <v>4</v>
      </c>
      <c r="H6" s="106" t="s">
        <v>29</v>
      </c>
      <c r="I6" s="106" t="s">
        <v>4</v>
      </c>
      <c r="J6" s="106" t="s">
        <v>29</v>
      </c>
      <c r="K6" s="106" t="s">
        <v>4</v>
      </c>
      <c r="L6" s="106" t="s">
        <v>29</v>
      </c>
      <c r="M6" s="106" t="s">
        <v>4</v>
      </c>
      <c r="N6" s="106" t="s">
        <v>29</v>
      </c>
      <c r="O6" s="106" t="s">
        <v>4</v>
      </c>
      <c r="P6" s="106" t="s">
        <v>29</v>
      </c>
      <c r="Q6" s="199"/>
      <c r="R6" s="106" t="s">
        <v>4</v>
      </c>
      <c r="S6" s="106" t="s">
        <v>29</v>
      </c>
      <c r="T6" s="199"/>
      <c r="U6" s="199"/>
      <c r="V6" s="214"/>
    </row>
    <row r="7" spans="1:22" ht="96" customHeight="1">
      <c r="A7" s="109"/>
      <c r="B7" s="137"/>
      <c r="C7" s="106"/>
      <c r="D7" s="106"/>
      <c r="E7" s="132" t="s">
        <v>93</v>
      </c>
      <c r="F7" s="132" t="s">
        <v>94</v>
      </c>
      <c r="G7" s="107">
        <v>3</v>
      </c>
      <c r="H7" s="107">
        <v>4</v>
      </c>
      <c r="I7" s="107">
        <v>5</v>
      </c>
      <c r="J7" s="107">
        <v>6</v>
      </c>
      <c r="K7" s="107">
        <v>7</v>
      </c>
      <c r="L7" s="107">
        <v>8</v>
      </c>
      <c r="M7" s="107">
        <v>9</v>
      </c>
      <c r="N7" s="107">
        <v>10</v>
      </c>
      <c r="O7" s="107">
        <v>11</v>
      </c>
      <c r="P7" s="107">
        <v>12</v>
      </c>
      <c r="Q7" s="106"/>
      <c r="R7" s="106"/>
      <c r="S7" s="106"/>
      <c r="T7" s="106"/>
      <c r="U7" s="106"/>
      <c r="V7" s="127"/>
    </row>
    <row r="8" spans="1:22" s="21" customFormat="1" ht="19.5" customHeight="1">
      <c r="A8" s="210" t="s">
        <v>91</v>
      </c>
      <c r="B8" s="211"/>
      <c r="C8" s="168">
        <f aca="true" t="shared" si="0" ref="C8:U8">C12+C15+C16+C20+C24+C28+C34+C37+C40+C44+C49+C52+C55+C60+C64+C68+C73</f>
        <v>17</v>
      </c>
      <c r="D8" s="168">
        <f t="shared" si="0"/>
        <v>48</v>
      </c>
      <c r="E8" s="168">
        <f t="shared" si="0"/>
        <v>226</v>
      </c>
      <c r="F8" s="168">
        <f t="shared" si="0"/>
        <v>4280</v>
      </c>
      <c r="G8" s="168">
        <f t="shared" si="0"/>
        <v>41</v>
      </c>
      <c r="H8" s="168">
        <f t="shared" si="0"/>
        <v>796</v>
      </c>
      <c r="I8" s="168">
        <f t="shared" si="0"/>
        <v>45</v>
      </c>
      <c r="J8" s="168">
        <f t="shared" si="0"/>
        <v>810</v>
      </c>
      <c r="K8" s="168">
        <f t="shared" si="0"/>
        <v>47</v>
      </c>
      <c r="L8" s="168">
        <f t="shared" si="0"/>
        <v>902</v>
      </c>
      <c r="M8" s="168">
        <f t="shared" si="0"/>
        <v>46</v>
      </c>
      <c r="N8" s="168">
        <f t="shared" si="0"/>
        <v>897</v>
      </c>
      <c r="O8" s="168">
        <f t="shared" si="0"/>
        <v>47</v>
      </c>
      <c r="P8" s="168">
        <f t="shared" si="0"/>
        <v>875</v>
      </c>
      <c r="Q8" s="168">
        <f t="shared" si="0"/>
        <v>25</v>
      </c>
      <c r="R8" s="168">
        <f t="shared" si="0"/>
        <v>190</v>
      </c>
      <c r="S8" s="168">
        <f t="shared" si="0"/>
        <v>3556</v>
      </c>
      <c r="T8" s="168">
        <f t="shared" si="0"/>
        <v>3951</v>
      </c>
      <c r="U8" s="168">
        <f t="shared" si="0"/>
        <v>769</v>
      </c>
      <c r="V8" s="169"/>
    </row>
    <row r="9" spans="1:22" s="6" customFormat="1" ht="19.5" customHeight="1">
      <c r="A9" s="126"/>
      <c r="B9" s="138" t="s">
        <v>89</v>
      </c>
      <c r="C9" s="168">
        <f>C8</f>
        <v>17</v>
      </c>
      <c r="D9" s="168">
        <f aca="true" t="shared" si="1" ref="D9:U9">D8</f>
        <v>48</v>
      </c>
      <c r="E9" s="168">
        <f t="shared" si="1"/>
        <v>226</v>
      </c>
      <c r="F9" s="168">
        <f t="shared" si="1"/>
        <v>4280</v>
      </c>
      <c r="G9" s="168">
        <f t="shared" si="1"/>
        <v>41</v>
      </c>
      <c r="H9" s="168">
        <f t="shared" si="1"/>
        <v>796</v>
      </c>
      <c r="I9" s="168">
        <f t="shared" si="1"/>
        <v>45</v>
      </c>
      <c r="J9" s="168">
        <f t="shared" si="1"/>
        <v>810</v>
      </c>
      <c r="K9" s="168">
        <f t="shared" si="1"/>
        <v>47</v>
      </c>
      <c r="L9" s="168">
        <f t="shared" si="1"/>
        <v>902</v>
      </c>
      <c r="M9" s="168">
        <f t="shared" si="1"/>
        <v>46</v>
      </c>
      <c r="N9" s="168">
        <f t="shared" si="1"/>
        <v>897</v>
      </c>
      <c r="O9" s="168">
        <f t="shared" si="1"/>
        <v>47</v>
      </c>
      <c r="P9" s="168">
        <f t="shared" si="1"/>
        <v>875</v>
      </c>
      <c r="Q9" s="168">
        <f t="shared" si="1"/>
        <v>25</v>
      </c>
      <c r="R9" s="168">
        <f t="shared" si="1"/>
        <v>190</v>
      </c>
      <c r="S9" s="168">
        <f t="shared" si="1"/>
        <v>3556</v>
      </c>
      <c r="T9" s="168">
        <f t="shared" si="1"/>
        <v>3951</v>
      </c>
      <c r="U9" s="168">
        <f t="shared" si="1"/>
        <v>769</v>
      </c>
      <c r="V9" s="169"/>
    </row>
    <row r="10" spans="1:22" s="6" customFormat="1" ht="19.5" customHeight="1">
      <c r="A10" s="126"/>
      <c r="B10" s="138" t="s">
        <v>88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9"/>
    </row>
    <row r="11" spans="1:22" s="6" customFormat="1" ht="19.5" customHeight="1">
      <c r="A11" s="169" t="s">
        <v>2</v>
      </c>
      <c r="B11" s="138" t="s">
        <v>90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9"/>
    </row>
    <row r="12" spans="1:22" s="185" customFormat="1" ht="19.5" customHeight="1">
      <c r="A12" s="123">
        <v>1</v>
      </c>
      <c r="B12" s="133" t="s">
        <v>261</v>
      </c>
      <c r="C12" s="168">
        <v>1</v>
      </c>
      <c r="D12" s="168">
        <f>SUM(D13:D14)</f>
        <v>2</v>
      </c>
      <c r="E12" s="168">
        <f aca="true" t="shared" si="2" ref="E12:U12">SUM(E13:E14)</f>
        <v>10</v>
      </c>
      <c r="F12" s="168">
        <f t="shared" si="2"/>
        <v>195</v>
      </c>
      <c r="G12" s="168">
        <f t="shared" si="2"/>
        <v>2</v>
      </c>
      <c r="H12" s="168">
        <f t="shared" si="2"/>
        <v>38</v>
      </c>
      <c r="I12" s="168">
        <f t="shared" si="2"/>
        <v>2</v>
      </c>
      <c r="J12" s="168">
        <f t="shared" si="2"/>
        <v>35</v>
      </c>
      <c r="K12" s="168">
        <f t="shared" si="2"/>
        <v>2</v>
      </c>
      <c r="L12" s="168">
        <f t="shared" si="2"/>
        <v>40</v>
      </c>
      <c r="M12" s="168">
        <f t="shared" si="2"/>
        <v>2</v>
      </c>
      <c r="N12" s="168">
        <f t="shared" si="2"/>
        <v>41</v>
      </c>
      <c r="O12" s="168">
        <f t="shared" si="2"/>
        <v>2</v>
      </c>
      <c r="P12" s="168">
        <f t="shared" si="2"/>
        <v>41</v>
      </c>
      <c r="Q12" s="168"/>
      <c r="R12" s="168">
        <f t="shared" si="2"/>
        <v>10</v>
      </c>
      <c r="S12" s="168">
        <f t="shared" si="2"/>
        <v>196</v>
      </c>
      <c r="T12" s="168">
        <f t="shared" si="2"/>
        <v>188</v>
      </c>
      <c r="U12" s="168">
        <f t="shared" si="2"/>
        <v>38</v>
      </c>
      <c r="V12" s="169"/>
    </row>
    <row r="13" spans="1:22" s="6" customFormat="1" ht="19.5" customHeight="1">
      <c r="A13" s="71" t="s">
        <v>226</v>
      </c>
      <c r="B13" s="62" t="s">
        <v>176</v>
      </c>
      <c r="C13" s="126"/>
      <c r="D13" s="126">
        <v>1</v>
      </c>
      <c r="E13" s="172">
        <f>G13+I13+K13+M13+O13</f>
        <v>5</v>
      </c>
      <c r="F13" s="172">
        <f>H13+J13+L13+N13+P13</f>
        <v>122</v>
      </c>
      <c r="G13" s="126">
        <v>1</v>
      </c>
      <c r="H13" s="126">
        <v>25</v>
      </c>
      <c r="I13" s="126">
        <v>1</v>
      </c>
      <c r="J13" s="126">
        <v>21</v>
      </c>
      <c r="K13" s="126">
        <v>1</v>
      </c>
      <c r="L13" s="126">
        <v>24</v>
      </c>
      <c r="M13" s="126">
        <v>1</v>
      </c>
      <c r="N13" s="126">
        <v>25</v>
      </c>
      <c r="O13" s="126">
        <v>1</v>
      </c>
      <c r="P13" s="126">
        <v>27</v>
      </c>
      <c r="Q13" s="126"/>
      <c r="R13" s="126">
        <v>5</v>
      </c>
      <c r="S13" s="126">
        <v>123</v>
      </c>
      <c r="T13" s="126">
        <v>115</v>
      </c>
      <c r="U13" s="126">
        <v>25</v>
      </c>
      <c r="V13" s="169"/>
    </row>
    <row r="14" spans="1:22" s="6" customFormat="1" ht="19.5" customHeight="1">
      <c r="A14" s="71" t="s">
        <v>227</v>
      </c>
      <c r="B14" s="62" t="s">
        <v>232</v>
      </c>
      <c r="C14" s="126"/>
      <c r="D14" s="126">
        <v>1</v>
      </c>
      <c r="E14" s="172">
        <f aca="true" t="shared" si="3" ref="E14:E75">G14+I14+K14+M14+O14</f>
        <v>5</v>
      </c>
      <c r="F14" s="172">
        <f aca="true" t="shared" si="4" ref="F14:F75">H14+J14+L14+N14+P14</f>
        <v>73</v>
      </c>
      <c r="G14" s="126">
        <v>1</v>
      </c>
      <c r="H14" s="126">
        <v>13</v>
      </c>
      <c r="I14" s="126">
        <v>1</v>
      </c>
      <c r="J14" s="126">
        <v>14</v>
      </c>
      <c r="K14" s="126">
        <v>1</v>
      </c>
      <c r="L14" s="126">
        <v>16</v>
      </c>
      <c r="M14" s="126">
        <v>1</v>
      </c>
      <c r="N14" s="126">
        <v>16</v>
      </c>
      <c r="O14" s="126">
        <v>1</v>
      </c>
      <c r="P14" s="126">
        <v>14</v>
      </c>
      <c r="Q14" s="126"/>
      <c r="R14" s="126">
        <v>5</v>
      </c>
      <c r="S14" s="126">
        <v>73</v>
      </c>
      <c r="T14" s="126">
        <v>73</v>
      </c>
      <c r="U14" s="126">
        <v>13</v>
      </c>
      <c r="V14" s="169"/>
    </row>
    <row r="15" spans="1:22" s="185" customFormat="1" ht="19.5" customHeight="1">
      <c r="A15" s="123">
        <v>2</v>
      </c>
      <c r="B15" s="133" t="s">
        <v>262</v>
      </c>
      <c r="C15" s="169">
        <v>1</v>
      </c>
      <c r="D15" s="169">
        <v>1</v>
      </c>
      <c r="E15" s="168">
        <f t="shared" si="3"/>
        <v>12</v>
      </c>
      <c r="F15" s="168">
        <f t="shared" si="4"/>
        <v>341</v>
      </c>
      <c r="G15" s="169">
        <v>2</v>
      </c>
      <c r="H15" s="169">
        <v>69</v>
      </c>
      <c r="I15" s="169">
        <v>2</v>
      </c>
      <c r="J15" s="169">
        <v>64</v>
      </c>
      <c r="K15" s="169">
        <v>3</v>
      </c>
      <c r="L15" s="169">
        <v>84</v>
      </c>
      <c r="M15" s="169">
        <v>2</v>
      </c>
      <c r="N15" s="169">
        <v>54</v>
      </c>
      <c r="O15" s="169">
        <v>3</v>
      </c>
      <c r="P15" s="169">
        <v>70</v>
      </c>
      <c r="Q15" s="169"/>
      <c r="R15" s="169">
        <v>12</v>
      </c>
      <c r="S15" s="169">
        <v>341</v>
      </c>
      <c r="T15" s="169">
        <v>195</v>
      </c>
      <c r="U15" s="169">
        <v>69</v>
      </c>
      <c r="V15" s="123"/>
    </row>
    <row r="16" spans="1:22" s="185" customFormat="1" ht="19.5" customHeight="1">
      <c r="A16" s="123">
        <v>3</v>
      </c>
      <c r="B16" s="133" t="s">
        <v>263</v>
      </c>
      <c r="C16" s="168">
        <v>1</v>
      </c>
      <c r="D16" s="168">
        <f aca="true" t="shared" si="5" ref="D16:U16">SUM(D17:D19)</f>
        <v>3</v>
      </c>
      <c r="E16" s="168">
        <f t="shared" si="3"/>
        <v>17</v>
      </c>
      <c r="F16" s="168">
        <f t="shared" si="4"/>
        <v>382</v>
      </c>
      <c r="G16" s="168">
        <f t="shared" si="5"/>
        <v>2</v>
      </c>
      <c r="H16" s="168">
        <f t="shared" si="5"/>
        <v>67</v>
      </c>
      <c r="I16" s="168">
        <f t="shared" si="5"/>
        <v>4</v>
      </c>
      <c r="J16" s="168">
        <f t="shared" si="5"/>
        <v>83</v>
      </c>
      <c r="K16" s="168">
        <f t="shared" si="5"/>
        <v>3</v>
      </c>
      <c r="L16" s="168">
        <f t="shared" si="5"/>
        <v>81</v>
      </c>
      <c r="M16" s="168">
        <f t="shared" si="5"/>
        <v>4</v>
      </c>
      <c r="N16" s="168">
        <f t="shared" si="5"/>
        <v>83</v>
      </c>
      <c r="O16" s="168">
        <f t="shared" si="5"/>
        <v>4</v>
      </c>
      <c r="P16" s="168">
        <f t="shared" si="5"/>
        <v>68</v>
      </c>
      <c r="Q16" s="168">
        <f t="shared" si="5"/>
        <v>2</v>
      </c>
      <c r="R16" s="168">
        <f t="shared" si="5"/>
        <v>17</v>
      </c>
      <c r="S16" s="168">
        <f t="shared" si="5"/>
        <v>382</v>
      </c>
      <c r="T16" s="168">
        <f t="shared" si="5"/>
        <v>316</v>
      </c>
      <c r="U16" s="168">
        <f t="shared" si="5"/>
        <v>65</v>
      </c>
      <c r="V16" s="169"/>
    </row>
    <row r="17" spans="1:22" s="6" customFormat="1" ht="19.5" customHeight="1">
      <c r="A17" s="71" t="s">
        <v>226</v>
      </c>
      <c r="B17" s="62" t="s">
        <v>176</v>
      </c>
      <c r="C17" s="169"/>
      <c r="D17" s="126">
        <v>1</v>
      </c>
      <c r="E17" s="172">
        <f t="shared" si="3"/>
        <v>11</v>
      </c>
      <c r="F17" s="172">
        <f t="shared" si="4"/>
        <v>318</v>
      </c>
      <c r="G17" s="126">
        <v>2</v>
      </c>
      <c r="H17" s="126">
        <v>63</v>
      </c>
      <c r="I17" s="126">
        <v>3</v>
      </c>
      <c r="J17" s="126">
        <v>75</v>
      </c>
      <c r="K17" s="126">
        <v>2</v>
      </c>
      <c r="L17" s="126">
        <v>67</v>
      </c>
      <c r="M17" s="126">
        <v>2</v>
      </c>
      <c r="N17" s="126">
        <v>64</v>
      </c>
      <c r="O17" s="126">
        <v>2</v>
      </c>
      <c r="P17" s="126">
        <v>49</v>
      </c>
      <c r="Q17" s="126"/>
      <c r="R17" s="126">
        <v>11</v>
      </c>
      <c r="S17" s="126">
        <v>318</v>
      </c>
      <c r="T17" s="126">
        <v>254</v>
      </c>
      <c r="U17" s="126">
        <v>61</v>
      </c>
      <c r="V17" s="169"/>
    </row>
    <row r="18" spans="1:22" s="6" customFormat="1" ht="19.5" customHeight="1">
      <c r="A18" s="71" t="s">
        <v>227</v>
      </c>
      <c r="B18" s="62" t="s">
        <v>178</v>
      </c>
      <c r="C18" s="169"/>
      <c r="D18" s="126">
        <v>1</v>
      </c>
      <c r="E18" s="172">
        <f t="shared" si="3"/>
        <v>4</v>
      </c>
      <c r="F18" s="172">
        <f t="shared" si="4"/>
        <v>39</v>
      </c>
      <c r="G18" s="126"/>
      <c r="H18" s="126">
        <v>4</v>
      </c>
      <c r="I18" s="126">
        <v>1</v>
      </c>
      <c r="J18" s="126">
        <v>8</v>
      </c>
      <c r="K18" s="126">
        <v>1</v>
      </c>
      <c r="L18" s="126">
        <v>9</v>
      </c>
      <c r="M18" s="126">
        <v>1</v>
      </c>
      <c r="N18" s="126">
        <v>10</v>
      </c>
      <c r="O18" s="126">
        <v>1</v>
      </c>
      <c r="P18" s="126">
        <v>8</v>
      </c>
      <c r="Q18" s="126">
        <v>1</v>
      </c>
      <c r="R18" s="126">
        <v>4</v>
      </c>
      <c r="S18" s="126">
        <v>39</v>
      </c>
      <c r="T18" s="126">
        <v>39</v>
      </c>
      <c r="U18" s="126">
        <v>4</v>
      </c>
      <c r="V18" s="169"/>
    </row>
    <row r="19" spans="1:22" s="6" customFormat="1" ht="19.5" customHeight="1">
      <c r="A19" s="71" t="s">
        <v>228</v>
      </c>
      <c r="B19" s="62" t="s">
        <v>177</v>
      </c>
      <c r="C19" s="169"/>
      <c r="D19" s="126">
        <v>1</v>
      </c>
      <c r="E19" s="172">
        <f t="shared" si="3"/>
        <v>2</v>
      </c>
      <c r="F19" s="172">
        <f t="shared" si="4"/>
        <v>25</v>
      </c>
      <c r="G19" s="126"/>
      <c r="H19" s="126"/>
      <c r="I19" s="126"/>
      <c r="J19" s="126"/>
      <c r="K19" s="126"/>
      <c r="L19" s="126">
        <v>5</v>
      </c>
      <c r="M19" s="126">
        <v>1</v>
      </c>
      <c r="N19" s="126">
        <v>9</v>
      </c>
      <c r="O19" s="126">
        <v>1</v>
      </c>
      <c r="P19" s="126">
        <v>11</v>
      </c>
      <c r="Q19" s="126">
        <v>1</v>
      </c>
      <c r="R19" s="126">
        <v>2</v>
      </c>
      <c r="S19" s="126">
        <v>25</v>
      </c>
      <c r="T19" s="126">
        <v>23</v>
      </c>
      <c r="U19" s="126"/>
      <c r="V19" s="169"/>
    </row>
    <row r="20" spans="1:22" s="185" customFormat="1" ht="19.5" customHeight="1">
      <c r="A20" s="123">
        <v>4</v>
      </c>
      <c r="B20" s="133" t="s">
        <v>264</v>
      </c>
      <c r="C20" s="168">
        <v>1</v>
      </c>
      <c r="D20" s="168">
        <f>SUM(D21:D23)</f>
        <v>3</v>
      </c>
      <c r="E20" s="168">
        <f t="shared" si="3"/>
        <v>11</v>
      </c>
      <c r="F20" s="168">
        <f t="shared" si="4"/>
        <v>199</v>
      </c>
      <c r="G20" s="168">
        <f aca="true" t="shared" si="6" ref="G20:U20">SUM(G21:G23)</f>
        <v>2</v>
      </c>
      <c r="H20" s="168">
        <f t="shared" si="6"/>
        <v>32</v>
      </c>
      <c r="I20" s="168">
        <f t="shared" si="6"/>
        <v>3</v>
      </c>
      <c r="J20" s="168">
        <f t="shared" si="6"/>
        <v>32</v>
      </c>
      <c r="K20" s="168">
        <f t="shared" si="6"/>
        <v>2</v>
      </c>
      <c r="L20" s="168">
        <f t="shared" si="6"/>
        <v>37</v>
      </c>
      <c r="M20" s="168">
        <f t="shared" si="6"/>
        <v>2</v>
      </c>
      <c r="N20" s="168">
        <f t="shared" si="6"/>
        <v>49</v>
      </c>
      <c r="O20" s="168">
        <f t="shared" si="6"/>
        <v>2</v>
      </c>
      <c r="P20" s="168">
        <f t="shared" si="6"/>
        <v>49</v>
      </c>
      <c r="Q20" s="168">
        <f t="shared" si="6"/>
        <v>1</v>
      </c>
      <c r="R20" s="168">
        <f t="shared" si="6"/>
        <v>11</v>
      </c>
      <c r="S20" s="168">
        <f t="shared" si="6"/>
        <v>199</v>
      </c>
      <c r="T20" s="168">
        <f t="shared" si="6"/>
        <v>187</v>
      </c>
      <c r="U20" s="168">
        <f t="shared" si="6"/>
        <v>31</v>
      </c>
      <c r="V20" s="123"/>
    </row>
    <row r="21" spans="1:22" s="6" customFormat="1" ht="19.5" customHeight="1">
      <c r="A21" s="71" t="s">
        <v>226</v>
      </c>
      <c r="B21" s="62" t="s">
        <v>180</v>
      </c>
      <c r="C21" s="169"/>
      <c r="D21" s="126">
        <v>1</v>
      </c>
      <c r="E21" s="172">
        <f t="shared" si="3"/>
        <v>5</v>
      </c>
      <c r="F21" s="172">
        <f t="shared" si="4"/>
        <v>112</v>
      </c>
      <c r="G21" s="126">
        <v>1</v>
      </c>
      <c r="H21" s="126">
        <v>15</v>
      </c>
      <c r="I21" s="126">
        <v>1</v>
      </c>
      <c r="J21" s="126">
        <v>14</v>
      </c>
      <c r="K21" s="126">
        <v>1</v>
      </c>
      <c r="L21" s="126">
        <v>23</v>
      </c>
      <c r="M21" s="126">
        <v>1</v>
      </c>
      <c r="N21" s="126">
        <v>30</v>
      </c>
      <c r="O21" s="126">
        <v>1</v>
      </c>
      <c r="P21" s="126">
        <v>30</v>
      </c>
      <c r="Q21" s="126"/>
      <c r="R21" s="126">
        <v>5</v>
      </c>
      <c r="S21" s="126">
        <v>112</v>
      </c>
      <c r="T21" s="126">
        <v>104</v>
      </c>
      <c r="U21" s="126">
        <v>15</v>
      </c>
      <c r="V21" s="169"/>
    </row>
    <row r="22" spans="1:22" s="6" customFormat="1" ht="19.5" customHeight="1">
      <c r="A22" s="71" t="s">
        <v>227</v>
      </c>
      <c r="B22" s="62" t="s">
        <v>233</v>
      </c>
      <c r="C22" s="169"/>
      <c r="D22" s="126">
        <v>1</v>
      </c>
      <c r="E22" s="172">
        <f t="shared" si="3"/>
        <v>5</v>
      </c>
      <c r="F22" s="172">
        <f t="shared" si="4"/>
        <v>79</v>
      </c>
      <c r="G22" s="126">
        <v>1</v>
      </c>
      <c r="H22" s="126">
        <v>15</v>
      </c>
      <c r="I22" s="126">
        <v>1</v>
      </c>
      <c r="J22" s="126">
        <v>12</v>
      </c>
      <c r="K22" s="126">
        <v>1</v>
      </c>
      <c r="L22" s="126">
        <v>14</v>
      </c>
      <c r="M22" s="126">
        <v>1</v>
      </c>
      <c r="N22" s="126">
        <v>19</v>
      </c>
      <c r="O22" s="126">
        <v>1</v>
      </c>
      <c r="P22" s="126">
        <v>19</v>
      </c>
      <c r="Q22" s="126"/>
      <c r="R22" s="126">
        <v>5</v>
      </c>
      <c r="S22" s="126">
        <v>79</v>
      </c>
      <c r="T22" s="126">
        <v>76</v>
      </c>
      <c r="U22" s="126">
        <v>15</v>
      </c>
      <c r="V22" s="169"/>
    </row>
    <row r="23" spans="1:22" s="6" customFormat="1" ht="19.5" customHeight="1">
      <c r="A23" s="71" t="s">
        <v>228</v>
      </c>
      <c r="B23" s="62" t="s">
        <v>234</v>
      </c>
      <c r="C23" s="169"/>
      <c r="D23" s="126">
        <v>1</v>
      </c>
      <c r="E23" s="172">
        <f t="shared" si="3"/>
        <v>1</v>
      </c>
      <c r="F23" s="172">
        <f t="shared" si="4"/>
        <v>8</v>
      </c>
      <c r="G23" s="126"/>
      <c r="H23" s="126">
        <v>2</v>
      </c>
      <c r="I23" s="126">
        <v>1</v>
      </c>
      <c r="J23" s="126">
        <v>6</v>
      </c>
      <c r="K23" s="126"/>
      <c r="L23" s="126"/>
      <c r="M23" s="126"/>
      <c r="N23" s="126"/>
      <c r="O23" s="126"/>
      <c r="P23" s="126"/>
      <c r="Q23" s="126">
        <v>1</v>
      </c>
      <c r="R23" s="126">
        <v>1</v>
      </c>
      <c r="S23" s="126">
        <v>8</v>
      </c>
      <c r="T23" s="126">
        <v>7</v>
      </c>
      <c r="U23" s="126">
        <v>1</v>
      </c>
      <c r="V23" s="169"/>
    </row>
    <row r="24" spans="1:22" s="185" customFormat="1" ht="19.5" customHeight="1">
      <c r="A24" s="123">
        <v>5</v>
      </c>
      <c r="B24" s="133" t="s">
        <v>265</v>
      </c>
      <c r="C24" s="168">
        <v>1</v>
      </c>
      <c r="D24" s="168">
        <f>SUM(D25:D27)</f>
        <v>3</v>
      </c>
      <c r="E24" s="168">
        <f t="shared" si="3"/>
        <v>14</v>
      </c>
      <c r="F24" s="168">
        <f t="shared" si="4"/>
        <v>267</v>
      </c>
      <c r="G24" s="168">
        <f aca="true" t="shared" si="7" ref="G24:U24">SUM(G25:G27)</f>
        <v>2</v>
      </c>
      <c r="H24" s="168">
        <f t="shared" si="7"/>
        <v>47</v>
      </c>
      <c r="I24" s="168">
        <f t="shared" si="7"/>
        <v>3</v>
      </c>
      <c r="J24" s="168">
        <f t="shared" si="7"/>
        <v>50</v>
      </c>
      <c r="K24" s="168">
        <f t="shared" si="7"/>
        <v>3</v>
      </c>
      <c r="L24" s="168">
        <f t="shared" si="7"/>
        <v>49</v>
      </c>
      <c r="M24" s="168">
        <f t="shared" si="7"/>
        <v>3</v>
      </c>
      <c r="N24" s="168">
        <f t="shared" si="7"/>
        <v>62</v>
      </c>
      <c r="O24" s="168">
        <f t="shared" si="7"/>
        <v>3</v>
      </c>
      <c r="P24" s="168">
        <f t="shared" si="7"/>
        <v>59</v>
      </c>
      <c r="Q24" s="168">
        <f t="shared" si="7"/>
        <v>3</v>
      </c>
      <c r="R24" s="168">
        <f t="shared" si="7"/>
        <v>11</v>
      </c>
      <c r="S24" s="168">
        <f t="shared" si="7"/>
        <v>208</v>
      </c>
      <c r="T24" s="168">
        <f t="shared" si="7"/>
        <v>258</v>
      </c>
      <c r="U24" s="168">
        <f t="shared" si="7"/>
        <v>46</v>
      </c>
      <c r="V24" s="169"/>
    </row>
    <row r="25" spans="1:22" s="6" customFormat="1" ht="19.5" customHeight="1">
      <c r="A25" s="71" t="s">
        <v>226</v>
      </c>
      <c r="B25" s="62" t="s">
        <v>176</v>
      </c>
      <c r="C25" s="169"/>
      <c r="D25" s="126">
        <v>1</v>
      </c>
      <c r="E25" s="172">
        <f t="shared" si="3"/>
        <v>8</v>
      </c>
      <c r="F25" s="172">
        <f t="shared" si="4"/>
        <v>192</v>
      </c>
      <c r="G25" s="126">
        <v>1</v>
      </c>
      <c r="H25" s="126">
        <v>24</v>
      </c>
      <c r="I25" s="126">
        <v>1</v>
      </c>
      <c r="J25" s="126">
        <v>32</v>
      </c>
      <c r="K25" s="126">
        <v>2</v>
      </c>
      <c r="L25" s="126">
        <v>36</v>
      </c>
      <c r="M25" s="126">
        <v>2</v>
      </c>
      <c r="N25" s="126">
        <v>50</v>
      </c>
      <c r="O25" s="126">
        <v>2</v>
      </c>
      <c r="P25" s="126">
        <v>50</v>
      </c>
      <c r="Q25" s="126"/>
      <c r="R25" s="126">
        <v>6</v>
      </c>
      <c r="S25" s="126">
        <v>142</v>
      </c>
      <c r="T25" s="126">
        <v>183</v>
      </c>
      <c r="U25" s="126">
        <v>24</v>
      </c>
      <c r="V25" s="169"/>
    </row>
    <row r="26" spans="1:22" s="6" customFormat="1" ht="19.5" customHeight="1">
      <c r="A26" s="71" t="s">
        <v>227</v>
      </c>
      <c r="B26" s="62" t="s">
        <v>184</v>
      </c>
      <c r="C26" s="169"/>
      <c r="D26" s="126">
        <v>1</v>
      </c>
      <c r="E26" s="172">
        <f t="shared" si="3"/>
        <v>2</v>
      </c>
      <c r="F26" s="172">
        <f t="shared" si="4"/>
        <v>29</v>
      </c>
      <c r="G26" s="126"/>
      <c r="H26" s="126">
        <v>7</v>
      </c>
      <c r="I26" s="126">
        <v>1</v>
      </c>
      <c r="J26" s="126">
        <v>7</v>
      </c>
      <c r="K26" s="126">
        <v>1</v>
      </c>
      <c r="L26" s="126">
        <v>9</v>
      </c>
      <c r="M26" s="126"/>
      <c r="N26" s="126">
        <v>6</v>
      </c>
      <c r="O26" s="126"/>
      <c r="P26" s="126"/>
      <c r="Q26" s="126">
        <v>2</v>
      </c>
      <c r="R26" s="126">
        <v>2</v>
      </c>
      <c r="S26" s="126">
        <v>29</v>
      </c>
      <c r="T26" s="126">
        <v>29</v>
      </c>
      <c r="U26" s="126">
        <v>7</v>
      </c>
      <c r="V26" s="169"/>
    </row>
    <row r="27" spans="1:22" s="6" customFormat="1" ht="19.5" customHeight="1">
      <c r="A27" s="71" t="s">
        <v>228</v>
      </c>
      <c r="B27" s="62" t="s">
        <v>178</v>
      </c>
      <c r="C27" s="169"/>
      <c r="D27" s="126">
        <v>1</v>
      </c>
      <c r="E27" s="172">
        <f t="shared" si="3"/>
        <v>4</v>
      </c>
      <c r="F27" s="172">
        <f t="shared" si="4"/>
        <v>46</v>
      </c>
      <c r="G27" s="126">
        <v>1</v>
      </c>
      <c r="H27" s="126">
        <v>16</v>
      </c>
      <c r="I27" s="126">
        <v>1</v>
      </c>
      <c r="J27" s="126">
        <v>11</v>
      </c>
      <c r="K27" s="126"/>
      <c r="L27" s="126">
        <v>4</v>
      </c>
      <c r="M27" s="126">
        <v>1</v>
      </c>
      <c r="N27" s="126">
        <v>6</v>
      </c>
      <c r="O27" s="126">
        <v>1</v>
      </c>
      <c r="P27" s="126">
        <v>9</v>
      </c>
      <c r="Q27" s="126">
        <v>1</v>
      </c>
      <c r="R27" s="126">
        <v>3</v>
      </c>
      <c r="S27" s="126">
        <v>37</v>
      </c>
      <c r="T27" s="126">
        <v>46</v>
      </c>
      <c r="U27" s="126">
        <v>15</v>
      </c>
      <c r="V27" s="169"/>
    </row>
    <row r="28" spans="1:22" s="185" customFormat="1" ht="19.5" customHeight="1">
      <c r="A28" s="123">
        <v>6</v>
      </c>
      <c r="B28" s="133" t="s">
        <v>266</v>
      </c>
      <c r="C28" s="168">
        <v>1</v>
      </c>
      <c r="D28" s="168">
        <f aca="true" t="shared" si="8" ref="D28:U28">SUM(D29:D33)</f>
        <v>5</v>
      </c>
      <c r="E28" s="168">
        <f t="shared" si="3"/>
        <v>16</v>
      </c>
      <c r="F28" s="168">
        <f t="shared" si="4"/>
        <v>248</v>
      </c>
      <c r="G28" s="168">
        <f t="shared" si="8"/>
        <v>3</v>
      </c>
      <c r="H28" s="168">
        <f t="shared" si="8"/>
        <v>48</v>
      </c>
      <c r="I28" s="168">
        <f t="shared" si="8"/>
        <v>3</v>
      </c>
      <c r="J28" s="168">
        <f t="shared" si="8"/>
        <v>43</v>
      </c>
      <c r="K28" s="168">
        <f t="shared" si="8"/>
        <v>4</v>
      </c>
      <c r="L28" s="168">
        <f t="shared" si="8"/>
        <v>55</v>
      </c>
      <c r="M28" s="168">
        <f t="shared" si="8"/>
        <v>4</v>
      </c>
      <c r="N28" s="168">
        <f t="shared" si="8"/>
        <v>61</v>
      </c>
      <c r="O28" s="168">
        <f t="shared" si="8"/>
        <v>2</v>
      </c>
      <c r="P28" s="168">
        <f t="shared" si="8"/>
        <v>41</v>
      </c>
      <c r="Q28" s="168">
        <f t="shared" si="8"/>
        <v>5</v>
      </c>
      <c r="R28" s="168">
        <f t="shared" si="8"/>
        <v>16</v>
      </c>
      <c r="S28" s="168">
        <f t="shared" si="8"/>
        <v>248</v>
      </c>
      <c r="T28" s="168">
        <f t="shared" si="8"/>
        <v>233</v>
      </c>
      <c r="U28" s="168">
        <f t="shared" si="8"/>
        <v>40</v>
      </c>
      <c r="V28" s="169"/>
    </row>
    <row r="29" spans="1:22" s="6" customFormat="1" ht="19.5" customHeight="1">
      <c r="A29" s="71" t="s">
        <v>226</v>
      </c>
      <c r="B29" s="62" t="s">
        <v>176</v>
      </c>
      <c r="C29" s="126"/>
      <c r="D29" s="126">
        <v>1</v>
      </c>
      <c r="E29" s="172">
        <f t="shared" si="3"/>
        <v>5</v>
      </c>
      <c r="F29" s="172">
        <f t="shared" si="4"/>
        <v>101</v>
      </c>
      <c r="G29" s="126">
        <v>1</v>
      </c>
      <c r="H29" s="126">
        <v>16</v>
      </c>
      <c r="I29" s="126">
        <v>1</v>
      </c>
      <c r="J29" s="126">
        <v>18</v>
      </c>
      <c r="K29" s="126">
        <v>1</v>
      </c>
      <c r="L29" s="126">
        <v>26</v>
      </c>
      <c r="M29" s="126">
        <v>1</v>
      </c>
      <c r="N29" s="126">
        <v>24</v>
      </c>
      <c r="O29" s="126">
        <v>1</v>
      </c>
      <c r="P29" s="126">
        <v>17</v>
      </c>
      <c r="Q29" s="126"/>
      <c r="R29" s="126">
        <v>5</v>
      </c>
      <c r="S29" s="126">
        <v>101</v>
      </c>
      <c r="T29" s="126">
        <v>86</v>
      </c>
      <c r="U29" s="126">
        <v>14</v>
      </c>
      <c r="V29" s="126"/>
    </row>
    <row r="30" spans="1:22" s="6" customFormat="1" ht="19.5" customHeight="1">
      <c r="A30" s="71" t="s">
        <v>227</v>
      </c>
      <c r="B30" s="62" t="s">
        <v>188</v>
      </c>
      <c r="C30" s="126"/>
      <c r="D30" s="126">
        <v>1</v>
      </c>
      <c r="E30" s="172">
        <f t="shared" si="3"/>
        <v>3</v>
      </c>
      <c r="F30" s="172">
        <f t="shared" si="4"/>
        <v>40</v>
      </c>
      <c r="G30" s="126">
        <v>1</v>
      </c>
      <c r="H30" s="126">
        <v>11</v>
      </c>
      <c r="I30" s="126"/>
      <c r="J30" s="126">
        <v>5</v>
      </c>
      <c r="K30" s="126">
        <v>1</v>
      </c>
      <c r="L30" s="126">
        <v>7</v>
      </c>
      <c r="M30" s="126">
        <v>1</v>
      </c>
      <c r="N30" s="126">
        <v>10</v>
      </c>
      <c r="O30" s="126"/>
      <c r="P30" s="126">
        <v>7</v>
      </c>
      <c r="Q30" s="126">
        <v>2</v>
      </c>
      <c r="R30" s="126">
        <v>3</v>
      </c>
      <c r="S30" s="126">
        <v>40</v>
      </c>
      <c r="T30" s="126">
        <v>40</v>
      </c>
      <c r="U30" s="126">
        <v>10</v>
      </c>
      <c r="V30" s="126"/>
    </row>
    <row r="31" spans="1:22" s="6" customFormat="1" ht="19.5" customHeight="1">
      <c r="A31" s="71" t="s">
        <v>228</v>
      </c>
      <c r="B31" s="62" t="s">
        <v>285</v>
      </c>
      <c r="C31" s="126"/>
      <c r="D31" s="126">
        <v>1</v>
      </c>
      <c r="E31" s="172">
        <f t="shared" si="3"/>
        <v>5</v>
      </c>
      <c r="F31" s="172">
        <f t="shared" si="4"/>
        <v>67</v>
      </c>
      <c r="G31" s="126">
        <v>1</v>
      </c>
      <c r="H31" s="126">
        <v>13</v>
      </c>
      <c r="I31" s="126">
        <v>1</v>
      </c>
      <c r="J31" s="126">
        <v>14</v>
      </c>
      <c r="K31" s="126">
        <v>1</v>
      </c>
      <c r="L31" s="126">
        <v>12</v>
      </c>
      <c r="M31" s="126">
        <v>1</v>
      </c>
      <c r="N31" s="126">
        <v>16</v>
      </c>
      <c r="O31" s="126">
        <v>1</v>
      </c>
      <c r="P31" s="126">
        <v>12</v>
      </c>
      <c r="Q31" s="126"/>
      <c r="R31" s="126">
        <v>5</v>
      </c>
      <c r="S31" s="126">
        <v>67</v>
      </c>
      <c r="T31" s="126">
        <v>67</v>
      </c>
      <c r="U31" s="126">
        <v>8</v>
      </c>
      <c r="V31" s="126"/>
    </row>
    <row r="32" spans="1:22" s="6" customFormat="1" ht="19.5" customHeight="1">
      <c r="A32" s="71" t="s">
        <v>229</v>
      </c>
      <c r="B32" s="62" t="s">
        <v>189</v>
      </c>
      <c r="C32" s="126"/>
      <c r="D32" s="126">
        <v>1</v>
      </c>
      <c r="E32" s="172">
        <f t="shared" si="3"/>
        <v>2</v>
      </c>
      <c r="F32" s="172">
        <f t="shared" si="4"/>
        <v>30</v>
      </c>
      <c r="G32" s="126"/>
      <c r="H32" s="126">
        <v>4</v>
      </c>
      <c r="I32" s="126"/>
      <c r="J32" s="126"/>
      <c r="K32" s="126">
        <v>1</v>
      </c>
      <c r="L32" s="126">
        <v>10</v>
      </c>
      <c r="M32" s="126">
        <v>1</v>
      </c>
      <c r="N32" s="126">
        <v>11</v>
      </c>
      <c r="O32" s="126"/>
      <c r="P32" s="126">
        <v>5</v>
      </c>
      <c r="Q32" s="126">
        <v>2</v>
      </c>
      <c r="R32" s="126">
        <v>2</v>
      </c>
      <c r="S32" s="126">
        <v>30</v>
      </c>
      <c r="T32" s="126">
        <v>30</v>
      </c>
      <c r="U32" s="126">
        <v>4</v>
      </c>
      <c r="V32" s="126"/>
    </row>
    <row r="33" spans="1:22" s="6" customFormat="1" ht="19.5" customHeight="1">
      <c r="A33" s="71" t="s">
        <v>230</v>
      </c>
      <c r="B33" s="62" t="s">
        <v>235</v>
      </c>
      <c r="C33" s="126"/>
      <c r="D33" s="71">
        <v>1</v>
      </c>
      <c r="E33" s="172">
        <f t="shared" si="3"/>
        <v>1</v>
      </c>
      <c r="F33" s="172">
        <f t="shared" si="4"/>
        <v>10</v>
      </c>
      <c r="G33" s="71"/>
      <c r="H33" s="71">
        <v>4</v>
      </c>
      <c r="I33" s="71">
        <v>1</v>
      </c>
      <c r="J33" s="71">
        <v>6</v>
      </c>
      <c r="K33" s="71"/>
      <c r="L33" s="71"/>
      <c r="M33" s="71"/>
      <c r="N33" s="71"/>
      <c r="O33" s="71"/>
      <c r="P33" s="71"/>
      <c r="Q33" s="71">
        <v>1</v>
      </c>
      <c r="R33" s="71">
        <v>1</v>
      </c>
      <c r="S33" s="71">
        <v>10</v>
      </c>
      <c r="T33" s="71">
        <v>10</v>
      </c>
      <c r="U33" s="71">
        <v>4</v>
      </c>
      <c r="V33" s="71"/>
    </row>
    <row r="34" spans="1:22" s="185" customFormat="1" ht="19.5" customHeight="1">
      <c r="A34" s="123">
        <v>7</v>
      </c>
      <c r="B34" s="133" t="s">
        <v>267</v>
      </c>
      <c r="C34" s="168">
        <v>1</v>
      </c>
      <c r="D34" s="168">
        <f>SUM(D35:D36)</f>
        <v>2</v>
      </c>
      <c r="E34" s="168">
        <f t="shared" si="3"/>
        <v>15</v>
      </c>
      <c r="F34" s="168">
        <f t="shared" si="4"/>
        <v>298</v>
      </c>
      <c r="G34" s="168">
        <f aca="true" t="shared" si="9" ref="G34:U34">SUM(G35:G36)</f>
        <v>3</v>
      </c>
      <c r="H34" s="168">
        <f t="shared" si="9"/>
        <v>68</v>
      </c>
      <c r="I34" s="168">
        <f t="shared" si="9"/>
        <v>3</v>
      </c>
      <c r="J34" s="168">
        <f t="shared" si="9"/>
        <v>46</v>
      </c>
      <c r="K34" s="168">
        <f t="shared" si="9"/>
        <v>3</v>
      </c>
      <c r="L34" s="168">
        <f t="shared" si="9"/>
        <v>62</v>
      </c>
      <c r="M34" s="168">
        <f t="shared" si="9"/>
        <v>3</v>
      </c>
      <c r="N34" s="168">
        <f t="shared" si="9"/>
        <v>60</v>
      </c>
      <c r="O34" s="168">
        <f t="shared" si="9"/>
        <v>3</v>
      </c>
      <c r="P34" s="168">
        <f t="shared" si="9"/>
        <v>62</v>
      </c>
      <c r="Q34" s="168"/>
      <c r="R34" s="168">
        <f t="shared" si="9"/>
        <v>15</v>
      </c>
      <c r="S34" s="168">
        <f t="shared" si="9"/>
        <v>298</v>
      </c>
      <c r="T34" s="168">
        <f t="shared" si="9"/>
        <v>278</v>
      </c>
      <c r="U34" s="168">
        <f t="shared" si="9"/>
        <v>68</v>
      </c>
      <c r="V34" s="123"/>
    </row>
    <row r="35" spans="1:22" s="6" customFormat="1" ht="19.5" customHeight="1">
      <c r="A35" s="71" t="s">
        <v>226</v>
      </c>
      <c r="B35" s="62" t="s">
        <v>192</v>
      </c>
      <c r="C35" s="169"/>
      <c r="D35" s="126">
        <v>1</v>
      </c>
      <c r="E35" s="172">
        <f t="shared" si="3"/>
        <v>10</v>
      </c>
      <c r="F35" s="172">
        <f t="shared" si="4"/>
        <v>202</v>
      </c>
      <c r="G35" s="126">
        <v>2</v>
      </c>
      <c r="H35" s="126">
        <v>46</v>
      </c>
      <c r="I35" s="126">
        <v>2</v>
      </c>
      <c r="J35" s="126">
        <v>36</v>
      </c>
      <c r="K35" s="126">
        <v>2</v>
      </c>
      <c r="L35" s="126">
        <v>41</v>
      </c>
      <c r="M35" s="126">
        <v>2</v>
      </c>
      <c r="N35" s="126">
        <v>40</v>
      </c>
      <c r="O35" s="126">
        <v>2</v>
      </c>
      <c r="P35" s="126">
        <v>39</v>
      </c>
      <c r="Q35" s="126"/>
      <c r="R35" s="126">
        <v>10</v>
      </c>
      <c r="S35" s="126">
        <v>202</v>
      </c>
      <c r="T35" s="126">
        <v>177</v>
      </c>
      <c r="U35" s="126">
        <v>46</v>
      </c>
      <c r="V35" s="126"/>
    </row>
    <row r="36" spans="1:22" s="6" customFormat="1" ht="19.5" customHeight="1">
      <c r="A36" s="71" t="s">
        <v>227</v>
      </c>
      <c r="B36" s="62" t="s">
        <v>236</v>
      </c>
      <c r="C36" s="169"/>
      <c r="D36" s="126">
        <v>1</v>
      </c>
      <c r="E36" s="172">
        <f t="shared" si="3"/>
        <v>5</v>
      </c>
      <c r="F36" s="172">
        <f t="shared" si="4"/>
        <v>96</v>
      </c>
      <c r="G36" s="126">
        <v>1</v>
      </c>
      <c r="H36" s="126">
        <v>22</v>
      </c>
      <c r="I36" s="126">
        <v>1</v>
      </c>
      <c r="J36" s="126">
        <v>10</v>
      </c>
      <c r="K36" s="126">
        <v>1</v>
      </c>
      <c r="L36" s="126">
        <v>21</v>
      </c>
      <c r="M36" s="126">
        <v>1</v>
      </c>
      <c r="N36" s="126">
        <v>20</v>
      </c>
      <c r="O36" s="126">
        <v>1</v>
      </c>
      <c r="P36" s="126">
        <v>23</v>
      </c>
      <c r="Q36" s="126"/>
      <c r="R36" s="126">
        <v>5</v>
      </c>
      <c r="S36" s="126">
        <v>96</v>
      </c>
      <c r="T36" s="126">
        <v>101</v>
      </c>
      <c r="U36" s="126">
        <v>22</v>
      </c>
      <c r="V36" s="126"/>
    </row>
    <row r="37" spans="1:22" s="185" customFormat="1" ht="19.5" customHeight="1">
      <c r="A37" s="123">
        <v>8</v>
      </c>
      <c r="B37" s="133" t="s">
        <v>268</v>
      </c>
      <c r="C37" s="168">
        <v>1</v>
      </c>
      <c r="D37" s="168">
        <f>SUM(D38:D39)</f>
        <v>2</v>
      </c>
      <c r="E37" s="168">
        <f t="shared" si="3"/>
        <v>12</v>
      </c>
      <c r="F37" s="168">
        <f t="shared" si="4"/>
        <v>239</v>
      </c>
      <c r="G37" s="168">
        <f aca="true" t="shared" si="10" ref="G37:U37">SUM(G38:G39)</f>
        <v>2</v>
      </c>
      <c r="H37" s="168">
        <f t="shared" si="10"/>
        <v>37</v>
      </c>
      <c r="I37" s="168">
        <f t="shared" si="10"/>
        <v>2</v>
      </c>
      <c r="J37" s="168">
        <f t="shared" si="10"/>
        <v>50</v>
      </c>
      <c r="K37" s="168">
        <f t="shared" si="10"/>
        <v>3</v>
      </c>
      <c r="L37" s="168">
        <f t="shared" si="10"/>
        <v>57</v>
      </c>
      <c r="M37" s="168">
        <f t="shared" si="10"/>
        <v>2</v>
      </c>
      <c r="N37" s="168">
        <f t="shared" si="10"/>
        <v>46</v>
      </c>
      <c r="O37" s="168">
        <f t="shared" si="10"/>
        <v>3</v>
      </c>
      <c r="P37" s="168">
        <f t="shared" si="10"/>
        <v>49</v>
      </c>
      <c r="Q37" s="168">
        <f t="shared" si="10"/>
        <v>2</v>
      </c>
      <c r="R37" s="168">
        <f t="shared" si="10"/>
        <v>12</v>
      </c>
      <c r="S37" s="168">
        <f t="shared" si="10"/>
        <v>239</v>
      </c>
      <c r="T37" s="168">
        <f t="shared" si="10"/>
        <v>231</v>
      </c>
      <c r="U37" s="168">
        <f t="shared" si="10"/>
        <v>37</v>
      </c>
      <c r="V37" s="169"/>
    </row>
    <row r="38" spans="1:22" s="6" customFormat="1" ht="19.5" customHeight="1">
      <c r="A38" s="71" t="s">
        <v>226</v>
      </c>
      <c r="B38" s="62" t="s">
        <v>196</v>
      </c>
      <c r="C38" s="126"/>
      <c r="D38" s="126">
        <v>1</v>
      </c>
      <c r="E38" s="172">
        <f t="shared" si="3"/>
        <v>9</v>
      </c>
      <c r="F38" s="172">
        <f t="shared" si="4"/>
        <v>208</v>
      </c>
      <c r="G38" s="126">
        <v>1</v>
      </c>
      <c r="H38" s="126">
        <v>31</v>
      </c>
      <c r="I38" s="126">
        <v>2</v>
      </c>
      <c r="J38" s="126">
        <v>43</v>
      </c>
      <c r="K38" s="126">
        <v>2</v>
      </c>
      <c r="L38" s="126">
        <v>52</v>
      </c>
      <c r="M38" s="126">
        <v>2</v>
      </c>
      <c r="N38" s="126">
        <v>40</v>
      </c>
      <c r="O38" s="126">
        <v>2</v>
      </c>
      <c r="P38" s="126">
        <v>42</v>
      </c>
      <c r="Q38" s="126"/>
      <c r="R38" s="126">
        <v>9</v>
      </c>
      <c r="S38" s="126">
        <v>208</v>
      </c>
      <c r="T38" s="126">
        <v>200</v>
      </c>
      <c r="U38" s="126">
        <v>31</v>
      </c>
      <c r="V38" s="126"/>
    </row>
    <row r="39" spans="1:22" s="6" customFormat="1" ht="19.5" customHeight="1">
      <c r="A39" s="71" t="s">
        <v>227</v>
      </c>
      <c r="B39" s="62" t="s">
        <v>197</v>
      </c>
      <c r="C39" s="126"/>
      <c r="D39" s="126">
        <v>1</v>
      </c>
      <c r="E39" s="172">
        <f t="shared" si="3"/>
        <v>3</v>
      </c>
      <c r="F39" s="172">
        <f t="shared" si="4"/>
        <v>31</v>
      </c>
      <c r="G39" s="126">
        <v>1</v>
      </c>
      <c r="H39" s="126">
        <v>6</v>
      </c>
      <c r="I39" s="126"/>
      <c r="J39" s="126">
        <v>7</v>
      </c>
      <c r="K39" s="126">
        <v>1</v>
      </c>
      <c r="L39" s="126">
        <v>5</v>
      </c>
      <c r="M39" s="126">
        <v>0</v>
      </c>
      <c r="N39" s="126">
        <v>6</v>
      </c>
      <c r="O39" s="126">
        <v>1</v>
      </c>
      <c r="P39" s="126">
        <v>7</v>
      </c>
      <c r="Q39" s="126">
        <v>2</v>
      </c>
      <c r="R39" s="126">
        <v>3</v>
      </c>
      <c r="S39" s="126">
        <v>31</v>
      </c>
      <c r="T39" s="126">
        <v>31</v>
      </c>
      <c r="U39" s="126">
        <v>6</v>
      </c>
      <c r="V39" s="126"/>
    </row>
    <row r="40" spans="1:22" s="185" customFormat="1" ht="19.5" customHeight="1">
      <c r="A40" s="123">
        <v>9</v>
      </c>
      <c r="B40" s="133" t="s">
        <v>269</v>
      </c>
      <c r="C40" s="168">
        <v>1</v>
      </c>
      <c r="D40" s="168">
        <f>SUM(D41:D43)</f>
        <v>3</v>
      </c>
      <c r="E40" s="168">
        <f t="shared" si="3"/>
        <v>17</v>
      </c>
      <c r="F40" s="168">
        <f t="shared" si="4"/>
        <v>325</v>
      </c>
      <c r="G40" s="168">
        <f aca="true" t="shared" si="11" ref="G40:U40">SUM(G41:G43)</f>
        <v>4</v>
      </c>
      <c r="H40" s="168">
        <f t="shared" si="11"/>
        <v>66</v>
      </c>
      <c r="I40" s="168">
        <f t="shared" si="11"/>
        <v>3</v>
      </c>
      <c r="J40" s="168">
        <f t="shared" si="11"/>
        <v>64</v>
      </c>
      <c r="K40" s="168">
        <f t="shared" si="11"/>
        <v>4</v>
      </c>
      <c r="L40" s="168">
        <f t="shared" si="11"/>
        <v>72</v>
      </c>
      <c r="M40" s="168">
        <f t="shared" si="11"/>
        <v>3</v>
      </c>
      <c r="N40" s="168">
        <f t="shared" si="11"/>
        <v>60</v>
      </c>
      <c r="O40" s="168">
        <f t="shared" si="11"/>
        <v>3</v>
      </c>
      <c r="P40" s="168">
        <f t="shared" si="11"/>
        <v>63</v>
      </c>
      <c r="Q40" s="168">
        <f t="shared" si="11"/>
        <v>1</v>
      </c>
      <c r="R40" s="168">
        <f t="shared" si="11"/>
        <v>15</v>
      </c>
      <c r="S40" s="168">
        <f t="shared" si="11"/>
        <v>262</v>
      </c>
      <c r="T40" s="168">
        <f t="shared" si="11"/>
        <v>320</v>
      </c>
      <c r="U40" s="168">
        <f t="shared" si="11"/>
        <v>64</v>
      </c>
      <c r="V40" s="123"/>
    </row>
    <row r="41" spans="1:22" s="6" customFormat="1" ht="19.5" customHeight="1">
      <c r="A41" s="71" t="s">
        <v>226</v>
      </c>
      <c r="B41" s="62" t="s">
        <v>176</v>
      </c>
      <c r="C41" s="126"/>
      <c r="D41" s="126">
        <v>1</v>
      </c>
      <c r="E41" s="172">
        <f t="shared" si="3"/>
        <v>9</v>
      </c>
      <c r="F41" s="172">
        <f t="shared" si="4"/>
        <v>197</v>
      </c>
      <c r="G41" s="126">
        <v>2</v>
      </c>
      <c r="H41" s="126">
        <v>34</v>
      </c>
      <c r="I41" s="126">
        <v>2</v>
      </c>
      <c r="J41" s="126">
        <v>44</v>
      </c>
      <c r="K41" s="126">
        <v>2</v>
      </c>
      <c r="L41" s="126">
        <v>38</v>
      </c>
      <c r="M41" s="126">
        <v>1</v>
      </c>
      <c r="N41" s="126">
        <v>29</v>
      </c>
      <c r="O41" s="126">
        <v>2</v>
      </c>
      <c r="P41" s="126">
        <v>52</v>
      </c>
      <c r="Q41" s="126"/>
      <c r="R41" s="126">
        <v>7</v>
      </c>
      <c r="S41" s="126">
        <v>145</v>
      </c>
      <c r="T41" s="126">
        <v>192</v>
      </c>
      <c r="U41" s="126">
        <v>32</v>
      </c>
      <c r="V41" s="126"/>
    </row>
    <row r="42" spans="1:22" s="6" customFormat="1" ht="19.5" customHeight="1">
      <c r="A42" s="71" t="s">
        <v>227</v>
      </c>
      <c r="B42" s="62" t="s">
        <v>199</v>
      </c>
      <c r="C42" s="126"/>
      <c r="D42" s="126">
        <v>1</v>
      </c>
      <c r="E42" s="172">
        <f t="shared" si="3"/>
        <v>4</v>
      </c>
      <c r="F42" s="172">
        <f t="shared" si="4"/>
        <v>72</v>
      </c>
      <c r="G42" s="126">
        <v>1</v>
      </c>
      <c r="H42" s="126">
        <v>23</v>
      </c>
      <c r="I42" s="126">
        <v>1</v>
      </c>
      <c r="J42" s="126">
        <v>12</v>
      </c>
      <c r="K42" s="126">
        <v>1</v>
      </c>
      <c r="L42" s="126">
        <v>19</v>
      </c>
      <c r="M42" s="126">
        <v>1</v>
      </c>
      <c r="N42" s="126">
        <v>18</v>
      </c>
      <c r="O42" s="126"/>
      <c r="P42" s="126"/>
      <c r="Q42" s="126"/>
      <c r="R42" s="126">
        <v>4</v>
      </c>
      <c r="S42" s="126">
        <v>72</v>
      </c>
      <c r="T42" s="126">
        <v>72</v>
      </c>
      <c r="U42" s="126">
        <v>23</v>
      </c>
      <c r="V42" s="126"/>
    </row>
    <row r="43" spans="1:22" s="6" customFormat="1" ht="19.5" customHeight="1">
      <c r="A43" s="71" t="s">
        <v>228</v>
      </c>
      <c r="B43" s="62" t="s">
        <v>200</v>
      </c>
      <c r="C43" s="126"/>
      <c r="D43" s="126">
        <v>1</v>
      </c>
      <c r="E43" s="172">
        <f t="shared" si="3"/>
        <v>4</v>
      </c>
      <c r="F43" s="172">
        <f t="shared" si="4"/>
        <v>56</v>
      </c>
      <c r="G43" s="110">
        <v>1</v>
      </c>
      <c r="H43" s="110">
        <v>9</v>
      </c>
      <c r="I43" s="110"/>
      <c r="J43" s="110">
        <v>8</v>
      </c>
      <c r="K43" s="126">
        <v>1</v>
      </c>
      <c r="L43" s="126">
        <v>15</v>
      </c>
      <c r="M43" s="126">
        <v>1</v>
      </c>
      <c r="N43" s="126">
        <v>13</v>
      </c>
      <c r="O43" s="126">
        <v>1</v>
      </c>
      <c r="P43" s="126">
        <v>11</v>
      </c>
      <c r="Q43" s="126">
        <v>1</v>
      </c>
      <c r="R43" s="126">
        <v>4</v>
      </c>
      <c r="S43" s="126">
        <v>45</v>
      </c>
      <c r="T43" s="126">
        <v>56</v>
      </c>
      <c r="U43" s="126">
        <v>9</v>
      </c>
      <c r="V43" s="126"/>
    </row>
    <row r="44" spans="1:22" s="185" customFormat="1" ht="19.5" customHeight="1">
      <c r="A44" s="123">
        <v>10</v>
      </c>
      <c r="B44" s="133" t="s">
        <v>270</v>
      </c>
      <c r="C44" s="168">
        <v>1</v>
      </c>
      <c r="D44" s="168">
        <f aca="true" t="shared" si="12" ref="D44:U44">SUM(D45:D48)</f>
        <v>4</v>
      </c>
      <c r="E44" s="168">
        <f t="shared" si="3"/>
        <v>17</v>
      </c>
      <c r="F44" s="168">
        <f t="shared" si="4"/>
        <v>284</v>
      </c>
      <c r="G44" s="168">
        <f t="shared" si="12"/>
        <v>3</v>
      </c>
      <c r="H44" s="168">
        <f t="shared" si="12"/>
        <v>56</v>
      </c>
      <c r="I44" s="168">
        <f t="shared" si="12"/>
        <v>3</v>
      </c>
      <c r="J44" s="168">
        <f t="shared" si="12"/>
        <v>60</v>
      </c>
      <c r="K44" s="168">
        <f t="shared" si="12"/>
        <v>3</v>
      </c>
      <c r="L44" s="168">
        <f t="shared" si="12"/>
        <v>61</v>
      </c>
      <c r="M44" s="168">
        <f t="shared" si="12"/>
        <v>4</v>
      </c>
      <c r="N44" s="168">
        <f t="shared" si="12"/>
        <v>54</v>
      </c>
      <c r="O44" s="168">
        <f t="shared" si="12"/>
        <v>4</v>
      </c>
      <c r="P44" s="168">
        <f t="shared" si="12"/>
        <v>53</v>
      </c>
      <c r="Q44" s="168">
        <f t="shared" si="12"/>
        <v>1</v>
      </c>
      <c r="R44" s="168">
        <f t="shared" si="12"/>
        <v>17</v>
      </c>
      <c r="S44" s="168">
        <f t="shared" si="12"/>
        <v>284</v>
      </c>
      <c r="T44" s="168">
        <f t="shared" si="12"/>
        <v>279</v>
      </c>
      <c r="U44" s="168">
        <f t="shared" si="12"/>
        <v>53</v>
      </c>
      <c r="V44" s="169"/>
    </row>
    <row r="45" spans="1:22" s="6" customFormat="1" ht="19.5" customHeight="1">
      <c r="A45" s="71" t="s">
        <v>226</v>
      </c>
      <c r="B45" s="62" t="s">
        <v>237</v>
      </c>
      <c r="C45" s="126"/>
      <c r="D45" s="126">
        <v>1</v>
      </c>
      <c r="E45" s="172">
        <f t="shared" si="3"/>
        <v>5</v>
      </c>
      <c r="F45" s="172">
        <f t="shared" si="4"/>
        <v>123</v>
      </c>
      <c r="G45" s="126">
        <v>1</v>
      </c>
      <c r="H45" s="126">
        <v>31</v>
      </c>
      <c r="I45" s="126">
        <v>1</v>
      </c>
      <c r="J45" s="126">
        <v>28</v>
      </c>
      <c r="K45" s="126">
        <v>1</v>
      </c>
      <c r="L45" s="126">
        <v>27</v>
      </c>
      <c r="M45" s="126">
        <v>1</v>
      </c>
      <c r="N45" s="126">
        <v>18</v>
      </c>
      <c r="O45" s="126">
        <v>1</v>
      </c>
      <c r="P45" s="126">
        <v>19</v>
      </c>
      <c r="Q45" s="126"/>
      <c r="R45" s="126">
        <v>5</v>
      </c>
      <c r="S45" s="126">
        <v>123</v>
      </c>
      <c r="T45" s="171">
        <v>119</v>
      </c>
      <c r="U45" s="126">
        <v>29</v>
      </c>
      <c r="V45" s="126"/>
    </row>
    <row r="46" spans="1:22" s="6" customFormat="1" ht="19.5" customHeight="1">
      <c r="A46" s="71" t="s">
        <v>227</v>
      </c>
      <c r="B46" s="62" t="s">
        <v>203</v>
      </c>
      <c r="C46" s="126"/>
      <c r="D46" s="126">
        <v>1</v>
      </c>
      <c r="E46" s="172">
        <f t="shared" si="3"/>
        <v>4</v>
      </c>
      <c r="F46" s="172">
        <f t="shared" si="4"/>
        <v>51</v>
      </c>
      <c r="G46" s="126">
        <v>1</v>
      </c>
      <c r="H46" s="126">
        <v>9</v>
      </c>
      <c r="I46" s="126"/>
      <c r="J46" s="126">
        <v>8</v>
      </c>
      <c r="K46" s="126">
        <v>1</v>
      </c>
      <c r="L46" s="126">
        <v>13</v>
      </c>
      <c r="M46" s="126">
        <v>1</v>
      </c>
      <c r="N46" s="126">
        <v>11</v>
      </c>
      <c r="O46" s="126">
        <v>1</v>
      </c>
      <c r="P46" s="126">
        <v>10</v>
      </c>
      <c r="Q46" s="126">
        <v>1</v>
      </c>
      <c r="R46" s="71">
        <v>4</v>
      </c>
      <c r="S46" s="126">
        <v>51</v>
      </c>
      <c r="T46" s="126">
        <v>50</v>
      </c>
      <c r="U46" s="126">
        <v>9</v>
      </c>
      <c r="V46" s="126"/>
    </row>
    <row r="47" spans="1:22" s="6" customFormat="1" ht="19.5" customHeight="1">
      <c r="A47" s="71" t="s">
        <v>228</v>
      </c>
      <c r="B47" s="62" t="s">
        <v>204</v>
      </c>
      <c r="C47" s="126"/>
      <c r="D47" s="126">
        <v>1</v>
      </c>
      <c r="E47" s="172">
        <f t="shared" si="3"/>
        <v>3</v>
      </c>
      <c r="F47" s="172">
        <f t="shared" si="4"/>
        <v>32</v>
      </c>
      <c r="G47" s="126"/>
      <c r="H47" s="134">
        <v>5</v>
      </c>
      <c r="I47" s="134">
        <v>1</v>
      </c>
      <c r="J47" s="134">
        <v>7</v>
      </c>
      <c r="K47" s="134"/>
      <c r="L47" s="134">
        <v>5</v>
      </c>
      <c r="M47" s="134">
        <v>1</v>
      </c>
      <c r="N47" s="134">
        <v>10</v>
      </c>
      <c r="O47" s="126">
        <v>1</v>
      </c>
      <c r="P47" s="126">
        <v>5</v>
      </c>
      <c r="Q47" s="126"/>
      <c r="R47" s="71">
        <v>3</v>
      </c>
      <c r="S47" s="126">
        <v>32</v>
      </c>
      <c r="T47" s="126">
        <v>32</v>
      </c>
      <c r="U47" s="126">
        <v>5</v>
      </c>
      <c r="V47" s="126"/>
    </row>
    <row r="48" spans="1:22" s="6" customFormat="1" ht="19.5" customHeight="1">
      <c r="A48" s="71" t="s">
        <v>229</v>
      </c>
      <c r="B48" s="62" t="s">
        <v>205</v>
      </c>
      <c r="C48" s="126"/>
      <c r="D48" s="71">
        <v>1</v>
      </c>
      <c r="E48" s="172">
        <f t="shared" si="3"/>
        <v>5</v>
      </c>
      <c r="F48" s="172">
        <f t="shared" si="4"/>
        <v>78</v>
      </c>
      <c r="G48" s="71">
        <v>1</v>
      </c>
      <c r="H48" s="71">
        <v>11</v>
      </c>
      <c r="I48" s="71">
        <v>1</v>
      </c>
      <c r="J48" s="71">
        <v>17</v>
      </c>
      <c r="K48" s="71">
        <v>1</v>
      </c>
      <c r="L48" s="71">
        <v>16</v>
      </c>
      <c r="M48" s="71">
        <v>1</v>
      </c>
      <c r="N48" s="71">
        <v>15</v>
      </c>
      <c r="O48" s="71">
        <v>1</v>
      </c>
      <c r="P48" s="71">
        <v>19</v>
      </c>
      <c r="Q48" s="71"/>
      <c r="R48" s="71">
        <v>5</v>
      </c>
      <c r="S48" s="71">
        <v>78</v>
      </c>
      <c r="T48" s="126">
        <v>78</v>
      </c>
      <c r="U48" s="71">
        <v>10</v>
      </c>
      <c r="V48" s="71"/>
    </row>
    <row r="49" spans="1:22" s="185" customFormat="1" ht="19.5" customHeight="1">
      <c r="A49" s="123">
        <v>11</v>
      </c>
      <c r="B49" s="133" t="s">
        <v>271</v>
      </c>
      <c r="C49" s="168">
        <v>1</v>
      </c>
      <c r="D49" s="168">
        <f aca="true" t="shared" si="13" ref="D49:U49">SUM(D50:D51)</f>
        <v>2</v>
      </c>
      <c r="E49" s="168">
        <f t="shared" si="3"/>
        <v>10</v>
      </c>
      <c r="F49" s="168">
        <f t="shared" si="4"/>
        <v>158</v>
      </c>
      <c r="G49" s="168">
        <f t="shared" si="13"/>
        <v>2</v>
      </c>
      <c r="H49" s="168">
        <f t="shared" si="13"/>
        <v>28</v>
      </c>
      <c r="I49" s="168">
        <f t="shared" si="13"/>
        <v>2</v>
      </c>
      <c r="J49" s="168">
        <f t="shared" si="13"/>
        <v>32</v>
      </c>
      <c r="K49" s="168">
        <f t="shared" si="13"/>
        <v>2</v>
      </c>
      <c r="L49" s="168">
        <f t="shared" si="13"/>
        <v>35</v>
      </c>
      <c r="M49" s="168">
        <f t="shared" si="13"/>
        <v>2</v>
      </c>
      <c r="N49" s="168">
        <f t="shared" si="13"/>
        <v>32</v>
      </c>
      <c r="O49" s="168">
        <f t="shared" si="13"/>
        <v>2</v>
      </c>
      <c r="P49" s="168">
        <f t="shared" si="13"/>
        <v>31</v>
      </c>
      <c r="Q49" s="168"/>
      <c r="R49" s="168">
        <f t="shared" si="13"/>
        <v>10</v>
      </c>
      <c r="S49" s="168">
        <f t="shared" si="13"/>
        <v>158</v>
      </c>
      <c r="T49" s="168">
        <f t="shared" si="13"/>
        <v>147</v>
      </c>
      <c r="U49" s="168">
        <f t="shared" si="13"/>
        <v>26</v>
      </c>
      <c r="V49" s="170"/>
    </row>
    <row r="50" spans="1:22" s="6" customFormat="1" ht="19.5" customHeight="1">
      <c r="A50" s="71" t="s">
        <v>226</v>
      </c>
      <c r="B50" s="62" t="s">
        <v>238</v>
      </c>
      <c r="C50" s="126"/>
      <c r="D50" s="126">
        <v>1</v>
      </c>
      <c r="E50" s="172">
        <f t="shared" si="3"/>
        <v>5</v>
      </c>
      <c r="F50" s="172">
        <f t="shared" si="4"/>
        <v>89</v>
      </c>
      <c r="G50" s="126">
        <v>1</v>
      </c>
      <c r="H50" s="126">
        <v>17</v>
      </c>
      <c r="I50" s="126">
        <v>1</v>
      </c>
      <c r="J50" s="126">
        <v>15</v>
      </c>
      <c r="K50" s="126">
        <v>1</v>
      </c>
      <c r="L50" s="126">
        <v>21</v>
      </c>
      <c r="M50" s="126">
        <v>1</v>
      </c>
      <c r="N50" s="126">
        <v>20</v>
      </c>
      <c r="O50" s="126">
        <v>1</v>
      </c>
      <c r="P50" s="126">
        <v>16</v>
      </c>
      <c r="Q50" s="126"/>
      <c r="R50" s="126">
        <v>5</v>
      </c>
      <c r="S50" s="126">
        <v>89</v>
      </c>
      <c r="T50" s="126">
        <v>79</v>
      </c>
      <c r="U50" s="126">
        <v>16</v>
      </c>
      <c r="V50" s="126"/>
    </row>
    <row r="51" spans="1:22" s="6" customFormat="1" ht="19.5" customHeight="1">
      <c r="A51" s="71" t="s">
        <v>227</v>
      </c>
      <c r="B51" s="62" t="s">
        <v>207</v>
      </c>
      <c r="C51" s="126"/>
      <c r="D51" s="126">
        <v>1</v>
      </c>
      <c r="E51" s="172">
        <f t="shared" si="3"/>
        <v>5</v>
      </c>
      <c r="F51" s="172">
        <f t="shared" si="4"/>
        <v>69</v>
      </c>
      <c r="G51" s="126">
        <v>1</v>
      </c>
      <c r="H51" s="126">
        <v>11</v>
      </c>
      <c r="I51" s="126">
        <v>1</v>
      </c>
      <c r="J51" s="126">
        <v>17</v>
      </c>
      <c r="K51" s="126">
        <v>1</v>
      </c>
      <c r="L51" s="126">
        <v>14</v>
      </c>
      <c r="M51" s="126">
        <v>1</v>
      </c>
      <c r="N51" s="126">
        <v>12</v>
      </c>
      <c r="O51" s="126">
        <v>1</v>
      </c>
      <c r="P51" s="126">
        <v>15</v>
      </c>
      <c r="Q51" s="126"/>
      <c r="R51" s="126">
        <v>5</v>
      </c>
      <c r="S51" s="126">
        <v>69</v>
      </c>
      <c r="T51" s="126">
        <v>68</v>
      </c>
      <c r="U51" s="126">
        <v>10</v>
      </c>
      <c r="V51" s="126"/>
    </row>
    <row r="52" spans="1:22" s="185" customFormat="1" ht="19.5" customHeight="1">
      <c r="A52" s="123">
        <v>12</v>
      </c>
      <c r="B52" s="133" t="s">
        <v>272</v>
      </c>
      <c r="C52" s="168">
        <v>1</v>
      </c>
      <c r="D52" s="168">
        <f>SUM(D53:D54)</f>
        <v>2</v>
      </c>
      <c r="E52" s="168">
        <f t="shared" si="3"/>
        <v>8</v>
      </c>
      <c r="F52" s="168">
        <f t="shared" si="4"/>
        <v>112</v>
      </c>
      <c r="G52" s="168">
        <f aca="true" t="shared" si="14" ref="G52:U52">SUM(G53:G54)</f>
        <v>2</v>
      </c>
      <c r="H52" s="168">
        <f t="shared" si="14"/>
        <v>18</v>
      </c>
      <c r="I52" s="168">
        <f t="shared" si="14"/>
        <v>2</v>
      </c>
      <c r="J52" s="168">
        <f t="shared" si="14"/>
        <v>24</v>
      </c>
      <c r="K52" s="168">
        <f t="shared" si="14"/>
        <v>2</v>
      </c>
      <c r="L52" s="168">
        <f t="shared" si="14"/>
        <v>24</v>
      </c>
      <c r="M52" s="168">
        <f t="shared" si="14"/>
        <v>1</v>
      </c>
      <c r="N52" s="168">
        <f t="shared" si="14"/>
        <v>23</v>
      </c>
      <c r="O52" s="168">
        <f t="shared" si="14"/>
        <v>1</v>
      </c>
      <c r="P52" s="168">
        <f t="shared" si="14"/>
        <v>23</v>
      </c>
      <c r="Q52" s="168"/>
      <c r="R52" s="168">
        <f t="shared" si="14"/>
        <v>8</v>
      </c>
      <c r="S52" s="168">
        <f t="shared" si="14"/>
        <v>112</v>
      </c>
      <c r="T52" s="168">
        <f t="shared" si="14"/>
        <v>111</v>
      </c>
      <c r="U52" s="168">
        <f t="shared" si="14"/>
        <v>17</v>
      </c>
      <c r="V52" s="169"/>
    </row>
    <row r="53" spans="1:22" s="6" customFormat="1" ht="19.5" customHeight="1">
      <c r="A53" s="71" t="s">
        <v>226</v>
      </c>
      <c r="B53" s="62" t="s">
        <v>239</v>
      </c>
      <c r="C53" s="126"/>
      <c r="D53" s="126">
        <v>1</v>
      </c>
      <c r="E53" s="172">
        <f t="shared" si="3"/>
        <v>5</v>
      </c>
      <c r="F53" s="172">
        <f t="shared" si="4"/>
        <v>83</v>
      </c>
      <c r="G53" s="126">
        <v>1</v>
      </c>
      <c r="H53" s="126">
        <v>9</v>
      </c>
      <c r="I53" s="126">
        <v>1</v>
      </c>
      <c r="J53" s="126">
        <v>15</v>
      </c>
      <c r="K53" s="126">
        <v>1</v>
      </c>
      <c r="L53" s="126">
        <v>13</v>
      </c>
      <c r="M53" s="126">
        <v>1</v>
      </c>
      <c r="N53" s="126">
        <v>23</v>
      </c>
      <c r="O53" s="126">
        <v>1</v>
      </c>
      <c r="P53" s="126">
        <v>23</v>
      </c>
      <c r="Q53" s="126"/>
      <c r="R53" s="126">
        <v>5</v>
      </c>
      <c r="S53" s="126">
        <v>83</v>
      </c>
      <c r="T53" s="126">
        <v>82</v>
      </c>
      <c r="U53" s="126">
        <v>8</v>
      </c>
      <c r="V53" s="126"/>
    </row>
    <row r="54" spans="1:22" s="6" customFormat="1" ht="19.5" customHeight="1">
      <c r="A54" s="71" t="s">
        <v>227</v>
      </c>
      <c r="B54" s="62" t="s">
        <v>240</v>
      </c>
      <c r="C54" s="126"/>
      <c r="D54" s="126">
        <v>1</v>
      </c>
      <c r="E54" s="172">
        <f t="shared" si="3"/>
        <v>3</v>
      </c>
      <c r="F54" s="172">
        <f t="shared" si="4"/>
        <v>29</v>
      </c>
      <c r="G54" s="126">
        <v>1</v>
      </c>
      <c r="H54" s="126">
        <v>9</v>
      </c>
      <c r="I54" s="126">
        <v>1</v>
      </c>
      <c r="J54" s="126">
        <v>9</v>
      </c>
      <c r="K54" s="126">
        <v>1</v>
      </c>
      <c r="L54" s="126">
        <v>11</v>
      </c>
      <c r="M54" s="126">
        <v>0</v>
      </c>
      <c r="N54" s="126"/>
      <c r="O54" s="126"/>
      <c r="P54" s="126"/>
      <c r="Q54" s="126"/>
      <c r="R54" s="126">
        <v>3</v>
      </c>
      <c r="S54" s="126">
        <v>29</v>
      </c>
      <c r="T54" s="126">
        <v>29</v>
      </c>
      <c r="U54" s="126">
        <v>9</v>
      </c>
      <c r="V54" s="126"/>
    </row>
    <row r="55" spans="1:22" s="185" customFormat="1" ht="19.5" customHeight="1">
      <c r="A55" s="123">
        <v>13</v>
      </c>
      <c r="B55" s="133" t="s">
        <v>273</v>
      </c>
      <c r="C55" s="168">
        <v>1</v>
      </c>
      <c r="D55" s="168">
        <f>SUM(D56:D59)</f>
        <v>4</v>
      </c>
      <c r="E55" s="168">
        <f t="shared" si="3"/>
        <v>17</v>
      </c>
      <c r="F55" s="168">
        <f t="shared" si="4"/>
        <v>254</v>
      </c>
      <c r="G55" s="168">
        <f aca="true" t="shared" si="15" ref="G55:U55">SUM(G56:G59)</f>
        <v>2</v>
      </c>
      <c r="H55" s="168">
        <f t="shared" si="15"/>
        <v>41</v>
      </c>
      <c r="I55" s="168">
        <f t="shared" si="15"/>
        <v>4</v>
      </c>
      <c r="J55" s="168">
        <f t="shared" si="15"/>
        <v>55</v>
      </c>
      <c r="K55" s="168">
        <f t="shared" si="15"/>
        <v>3</v>
      </c>
      <c r="L55" s="168">
        <f t="shared" si="15"/>
        <v>51</v>
      </c>
      <c r="M55" s="168">
        <f t="shared" si="15"/>
        <v>4</v>
      </c>
      <c r="N55" s="168">
        <f t="shared" si="15"/>
        <v>58</v>
      </c>
      <c r="O55" s="168">
        <f t="shared" si="15"/>
        <v>4</v>
      </c>
      <c r="P55" s="168">
        <f t="shared" si="15"/>
        <v>49</v>
      </c>
      <c r="Q55" s="168">
        <f t="shared" si="15"/>
        <v>3</v>
      </c>
      <c r="R55" s="168">
        <f t="shared" si="15"/>
        <v>0</v>
      </c>
      <c r="S55" s="168">
        <f t="shared" si="15"/>
        <v>0</v>
      </c>
      <c r="T55" s="168">
        <f t="shared" si="15"/>
        <v>247</v>
      </c>
      <c r="U55" s="168">
        <f t="shared" si="15"/>
        <v>39</v>
      </c>
      <c r="V55" s="123"/>
    </row>
    <row r="56" spans="1:22" s="6" customFormat="1" ht="19.5" customHeight="1">
      <c r="A56" s="71" t="s">
        <v>226</v>
      </c>
      <c r="B56" s="62" t="s">
        <v>199</v>
      </c>
      <c r="C56" s="126"/>
      <c r="D56" s="126">
        <v>1</v>
      </c>
      <c r="E56" s="172">
        <f t="shared" si="3"/>
        <v>5</v>
      </c>
      <c r="F56" s="172">
        <f t="shared" si="4"/>
        <v>96</v>
      </c>
      <c r="G56" s="126">
        <v>1</v>
      </c>
      <c r="H56" s="126">
        <v>21</v>
      </c>
      <c r="I56" s="126">
        <v>1</v>
      </c>
      <c r="J56" s="126">
        <v>17</v>
      </c>
      <c r="K56" s="126">
        <v>1</v>
      </c>
      <c r="L56" s="126">
        <v>16</v>
      </c>
      <c r="M56" s="126">
        <v>1</v>
      </c>
      <c r="N56" s="126">
        <v>22</v>
      </c>
      <c r="O56" s="126">
        <v>1</v>
      </c>
      <c r="P56" s="126">
        <v>20</v>
      </c>
      <c r="Q56" s="126"/>
      <c r="R56" s="126"/>
      <c r="S56" s="126"/>
      <c r="T56" s="126">
        <v>92</v>
      </c>
      <c r="U56" s="126">
        <v>19</v>
      </c>
      <c r="V56" s="126"/>
    </row>
    <row r="57" spans="1:22" s="6" customFormat="1" ht="19.5" customHeight="1">
      <c r="A57" s="71" t="s">
        <v>227</v>
      </c>
      <c r="B57" s="62" t="s">
        <v>213</v>
      </c>
      <c r="C57" s="126"/>
      <c r="D57" s="126">
        <v>1</v>
      </c>
      <c r="E57" s="172">
        <f t="shared" si="3"/>
        <v>4</v>
      </c>
      <c r="F57" s="172">
        <f t="shared" si="4"/>
        <v>59</v>
      </c>
      <c r="G57" s="126"/>
      <c r="H57" s="126">
        <v>2</v>
      </c>
      <c r="I57" s="126">
        <v>1</v>
      </c>
      <c r="J57" s="126">
        <v>16</v>
      </c>
      <c r="K57" s="126">
        <v>1</v>
      </c>
      <c r="L57" s="126">
        <v>15</v>
      </c>
      <c r="M57" s="126">
        <v>1</v>
      </c>
      <c r="N57" s="126">
        <v>15</v>
      </c>
      <c r="O57" s="126">
        <v>1</v>
      </c>
      <c r="P57" s="126">
        <v>11</v>
      </c>
      <c r="Q57" s="126">
        <v>1</v>
      </c>
      <c r="R57" s="126"/>
      <c r="S57" s="126"/>
      <c r="T57" s="126">
        <v>57</v>
      </c>
      <c r="U57" s="126">
        <v>2</v>
      </c>
      <c r="V57" s="126"/>
    </row>
    <row r="58" spans="1:22" s="6" customFormat="1" ht="19.5" customHeight="1">
      <c r="A58" s="71" t="s">
        <v>228</v>
      </c>
      <c r="B58" s="62" t="s">
        <v>241</v>
      </c>
      <c r="C58" s="126"/>
      <c r="D58" s="126">
        <v>1</v>
      </c>
      <c r="E58" s="172">
        <f t="shared" si="3"/>
        <v>3</v>
      </c>
      <c r="F58" s="172">
        <f t="shared" si="4"/>
        <v>32</v>
      </c>
      <c r="G58" s="126"/>
      <c r="H58" s="126">
        <v>8</v>
      </c>
      <c r="I58" s="126">
        <v>1</v>
      </c>
      <c r="J58" s="126">
        <v>4</v>
      </c>
      <c r="K58" s="126"/>
      <c r="L58" s="126">
        <v>5</v>
      </c>
      <c r="M58" s="126">
        <v>1</v>
      </c>
      <c r="N58" s="126">
        <v>9</v>
      </c>
      <c r="O58" s="126">
        <v>1</v>
      </c>
      <c r="P58" s="126">
        <v>6</v>
      </c>
      <c r="Q58" s="126">
        <v>2</v>
      </c>
      <c r="R58" s="126"/>
      <c r="S58" s="126"/>
      <c r="T58" s="126">
        <v>31</v>
      </c>
      <c r="U58" s="126">
        <v>8</v>
      </c>
      <c r="V58" s="126"/>
    </row>
    <row r="59" spans="1:22" s="6" customFormat="1" ht="19.5" customHeight="1">
      <c r="A59" s="71" t="s">
        <v>229</v>
      </c>
      <c r="B59" s="62" t="s">
        <v>214</v>
      </c>
      <c r="C59" s="126"/>
      <c r="D59" s="126">
        <v>1</v>
      </c>
      <c r="E59" s="172">
        <f t="shared" si="3"/>
        <v>5</v>
      </c>
      <c r="F59" s="172">
        <f t="shared" si="4"/>
        <v>67</v>
      </c>
      <c r="G59" s="126">
        <v>1</v>
      </c>
      <c r="H59" s="126">
        <v>10</v>
      </c>
      <c r="I59" s="126">
        <v>1</v>
      </c>
      <c r="J59" s="126">
        <v>18</v>
      </c>
      <c r="K59" s="126">
        <v>1</v>
      </c>
      <c r="L59" s="126">
        <v>15</v>
      </c>
      <c r="M59" s="126">
        <v>1</v>
      </c>
      <c r="N59" s="126">
        <v>12</v>
      </c>
      <c r="O59" s="126">
        <v>1</v>
      </c>
      <c r="P59" s="126">
        <v>12</v>
      </c>
      <c r="Q59" s="126"/>
      <c r="R59" s="126"/>
      <c r="S59" s="126"/>
      <c r="T59" s="126">
        <v>67</v>
      </c>
      <c r="U59" s="126">
        <v>10</v>
      </c>
      <c r="V59" s="126"/>
    </row>
    <row r="60" spans="1:22" s="185" customFormat="1" ht="19.5" customHeight="1">
      <c r="A60" s="123">
        <v>14</v>
      </c>
      <c r="B60" s="133" t="s">
        <v>274</v>
      </c>
      <c r="C60" s="168">
        <v>1</v>
      </c>
      <c r="D60" s="168">
        <f aca="true" t="shared" si="16" ref="D60:U60">SUM(D61:D63)</f>
        <v>3</v>
      </c>
      <c r="E60" s="168">
        <f t="shared" si="3"/>
        <v>11</v>
      </c>
      <c r="F60" s="168">
        <f t="shared" si="4"/>
        <v>191</v>
      </c>
      <c r="G60" s="168">
        <f t="shared" si="16"/>
        <v>2</v>
      </c>
      <c r="H60" s="168">
        <f t="shared" si="16"/>
        <v>37</v>
      </c>
      <c r="I60" s="168">
        <f t="shared" si="16"/>
        <v>2</v>
      </c>
      <c r="J60" s="168">
        <f t="shared" si="16"/>
        <v>27</v>
      </c>
      <c r="K60" s="168">
        <f t="shared" si="16"/>
        <v>2</v>
      </c>
      <c r="L60" s="168">
        <f t="shared" si="16"/>
        <v>47</v>
      </c>
      <c r="M60" s="168">
        <f t="shared" si="16"/>
        <v>2</v>
      </c>
      <c r="N60" s="168">
        <f t="shared" si="16"/>
        <v>31</v>
      </c>
      <c r="O60" s="168">
        <f t="shared" si="16"/>
        <v>3</v>
      </c>
      <c r="P60" s="168">
        <f t="shared" si="16"/>
        <v>49</v>
      </c>
      <c r="Q60" s="168">
        <f t="shared" si="16"/>
        <v>3</v>
      </c>
      <c r="R60" s="168">
        <f t="shared" si="16"/>
        <v>11</v>
      </c>
      <c r="S60" s="168">
        <f t="shared" si="16"/>
        <v>191</v>
      </c>
      <c r="T60" s="168">
        <f t="shared" si="16"/>
        <v>181</v>
      </c>
      <c r="U60" s="168">
        <f t="shared" si="16"/>
        <v>37</v>
      </c>
      <c r="V60" s="123"/>
    </row>
    <row r="61" spans="1:22" s="6" customFormat="1" ht="19.5" customHeight="1">
      <c r="A61" s="71" t="s">
        <v>226</v>
      </c>
      <c r="B61" s="62" t="s">
        <v>176</v>
      </c>
      <c r="C61" s="126"/>
      <c r="D61" s="126">
        <v>1</v>
      </c>
      <c r="E61" s="172">
        <f t="shared" si="3"/>
        <v>7</v>
      </c>
      <c r="F61" s="172">
        <f t="shared" si="4"/>
        <v>155</v>
      </c>
      <c r="G61" s="126">
        <v>1</v>
      </c>
      <c r="H61" s="126">
        <v>28</v>
      </c>
      <c r="I61" s="126">
        <v>1</v>
      </c>
      <c r="J61" s="126">
        <v>19</v>
      </c>
      <c r="K61" s="126">
        <v>2</v>
      </c>
      <c r="L61" s="126">
        <v>44</v>
      </c>
      <c r="M61" s="126">
        <v>1</v>
      </c>
      <c r="N61" s="126">
        <v>23</v>
      </c>
      <c r="O61" s="126">
        <v>2</v>
      </c>
      <c r="P61" s="126">
        <v>41</v>
      </c>
      <c r="Q61" s="126"/>
      <c r="R61" s="126">
        <v>7</v>
      </c>
      <c r="S61" s="71">
        <v>155</v>
      </c>
      <c r="T61" s="126">
        <v>145</v>
      </c>
      <c r="U61" s="126">
        <v>28</v>
      </c>
      <c r="V61" s="126"/>
    </row>
    <row r="62" spans="1:22" s="6" customFormat="1" ht="19.5" customHeight="1">
      <c r="A62" s="71" t="s">
        <v>227</v>
      </c>
      <c r="B62" s="62" t="s">
        <v>216</v>
      </c>
      <c r="C62" s="126"/>
      <c r="D62" s="126">
        <v>1</v>
      </c>
      <c r="E62" s="172">
        <f t="shared" si="3"/>
        <v>3</v>
      </c>
      <c r="F62" s="172">
        <f t="shared" si="4"/>
        <v>29</v>
      </c>
      <c r="G62" s="126"/>
      <c r="H62" s="126">
        <v>5</v>
      </c>
      <c r="I62" s="126">
        <v>1</v>
      </c>
      <c r="J62" s="126">
        <v>5</v>
      </c>
      <c r="K62" s="126"/>
      <c r="L62" s="126">
        <v>3</v>
      </c>
      <c r="M62" s="126">
        <v>1</v>
      </c>
      <c r="N62" s="126">
        <v>8</v>
      </c>
      <c r="O62" s="126">
        <v>1</v>
      </c>
      <c r="P62" s="126">
        <v>8</v>
      </c>
      <c r="Q62" s="126">
        <v>2</v>
      </c>
      <c r="R62" s="126">
        <v>3</v>
      </c>
      <c r="S62" s="71">
        <v>29</v>
      </c>
      <c r="T62" s="126">
        <v>29</v>
      </c>
      <c r="U62" s="126">
        <v>5</v>
      </c>
      <c r="V62" s="126"/>
    </row>
    <row r="63" spans="1:22" s="6" customFormat="1" ht="19.5" customHeight="1">
      <c r="A63" s="71" t="s">
        <v>228</v>
      </c>
      <c r="B63" s="62" t="s">
        <v>217</v>
      </c>
      <c r="C63" s="126"/>
      <c r="D63" s="126">
        <v>1</v>
      </c>
      <c r="E63" s="172">
        <f t="shared" si="3"/>
        <v>1</v>
      </c>
      <c r="F63" s="172">
        <f t="shared" si="4"/>
        <v>7</v>
      </c>
      <c r="G63" s="126">
        <v>1</v>
      </c>
      <c r="H63" s="126">
        <v>4</v>
      </c>
      <c r="I63" s="126"/>
      <c r="J63" s="126">
        <v>3</v>
      </c>
      <c r="K63" s="126"/>
      <c r="L63" s="126"/>
      <c r="M63" s="126"/>
      <c r="N63" s="126"/>
      <c r="O63" s="126"/>
      <c r="P63" s="126"/>
      <c r="Q63" s="126">
        <v>1</v>
      </c>
      <c r="R63" s="126">
        <v>1</v>
      </c>
      <c r="S63" s="71">
        <v>7</v>
      </c>
      <c r="T63" s="126">
        <v>7</v>
      </c>
      <c r="U63" s="126">
        <v>4</v>
      </c>
      <c r="V63" s="126"/>
    </row>
    <row r="64" spans="1:22" s="185" customFormat="1" ht="19.5" customHeight="1">
      <c r="A64" s="123">
        <v>15</v>
      </c>
      <c r="B64" s="133" t="s">
        <v>275</v>
      </c>
      <c r="C64" s="168">
        <v>1</v>
      </c>
      <c r="D64" s="168">
        <f>SUM(D65:D67)</f>
        <v>3</v>
      </c>
      <c r="E64" s="168">
        <f t="shared" si="3"/>
        <v>14</v>
      </c>
      <c r="F64" s="168">
        <f t="shared" si="4"/>
        <v>246</v>
      </c>
      <c r="G64" s="168">
        <f aca="true" t="shared" si="17" ref="G64:U64">SUM(G65:G67)</f>
        <v>3</v>
      </c>
      <c r="H64" s="168">
        <f t="shared" si="17"/>
        <v>46</v>
      </c>
      <c r="I64" s="168">
        <f t="shared" si="17"/>
        <v>2</v>
      </c>
      <c r="J64" s="168">
        <f t="shared" si="17"/>
        <v>36</v>
      </c>
      <c r="K64" s="168">
        <f t="shared" si="17"/>
        <v>3</v>
      </c>
      <c r="L64" s="168">
        <f t="shared" si="17"/>
        <v>56</v>
      </c>
      <c r="M64" s="168">
        <f t="shared" si="17"/>
        <v>3</v>
      </c>
      <c r="N64" s="168">
        <f t="shared" si="17"/>
        <v>56</v>
      </c>
      <c r="O64" s="168">
        <f t="shared" si="17"/>
        <v>3</v>
      </c>
      <c r="P64" s="168">
        <f t="shared" si="17"/>
        <v>52</v>
      </c>
      <c r="Q64" s="168">
        <f t="shared" si="17"/>
        <v>1</v>
      </c>
      <c r="R64" s="168">
        <f t="shared" si="17"/>
        <v>14</v>
      </c>
      <c r="S64" s="168">
        <f t="shared" si="17"/>
        <v>246</v>
      </c>
      <c r="T64" s="168">
        <f t="shared" si="17"/>
        <v>245</v>
      </c>
      <c r="U64" s="168">
        <f t="shared" si="17"/>
        <v>45</v>
      </c>
      <c r="V64" s="169"/>
    </row>
    <row r="65" spans="1:22" s="6" customFormat="1" ht="19.5" customHeight="1">
      <c r="A65" s="71" t="s">
        <v>226</v>
      </c>
      <c r="B65" s="62" t="s">
        <v>242</v>
      </c>
      <c r="C65" s="126"/>
      <c r="D65" s="126">
        <v>1</v>
      </c>
      <c r="E65" s="172">
        <f t="shared" si="3"/>
        <v>6</v>
      </c>
      <c r="F65" s="172">
        <f t="shared" si="4"/>
        <v>140</v>
      </c>
      <c r="G65" s="126">
        <v>1</v>
      </c>
      <c r="H65" s="126">
        <v>24</v>
      </c>
      <c r="I65" s="126">
        <v>1</v>
      </c>
      <c r="J65" s="126">
        <v>17</v>
      </c>
      <c r="K65" s="126">
        <v>1</v>
      </c>
      <c r="L65" s="126">
        <v>29</v>
      </c>
      <c r="M65" s="126">
        <v>1</v>
      </c>
      <c r="N65" s="126">
        <v>31</v>
      </c>
      <c r="O65" s="126">
        <v>2</v>
      </c>
      <c r="P65" s="126">
        <v>39</v>
      </c>
      <c r="Q65" s="126"/>
      <c r="R65" s="126">
        <v>6</v>
      </c>
      <c r="S65" s="126">
        <v>140</v>
      </c>
      <c r="T65" s="126">
        <v>139</v>
      </c>
      <c r="U65" s="126">
        <v>24</v>
      </c>
      <c r="V65" s="126"/>
    </row>
    <row r="66" spans="1:22" s="6" customFormat="1" ht="19.5" customHeight="1">
      <c r="A66" s="71" t="s">
        <v>227</v>
      </c>
      <c r="B66" s="62" t="s">
        <v>243</v>
      </c>
      <c r="C66" s="126"/>
      <c r="D66" s="126">
        <v>1</v>
      </c>
      <c r="E66" s="172">
        <f t="shared" si="3"/>
        <v>4</v>
      </c>
      <c r="F66" s="172">
        <f t="shared" si="4"/>
        <v>54</v>
      </c>
      <c r="G66" s="126">
        <v>1</v>
      </c>
      <c r="H66" s="126">
        <v>10</v>
      </c>
      <c r="I66" s="126">
        <v>1</v>
      </c>
      <c r="J66" s="126">
        <v>10</v>
      </c>
      <c r="K66" s="126">
        <v>1</v>
      </c>
      <c r="L66" s="126">
        <v>18</v>
      </c>
      <c r="M66" s="126">
        <v>1</v>
      </c>
      <c r="N66" s="126">
        <v>16</v>
      </c>
      <c r="O66" s="126">
        <v>0</v>
      </c>
      <c r="P66" s="126">
        <v>0</v>
      </c>
      <c r="Q66" s="126"/>
      <c r="R66" s="126">
        <v>4</v>
      </c>
      <c r="S66" s="126">
        <v>54</v>
      </c>
      <c r="T66" s="126">
        <v>54</v>
      </c>
      <c r="U66" s="126">
        <v>10</v>
      </c>
      <c r="V66" s="126"/>
    </row>
    <row r="67" spans="1:22" s="6" customFormat="1" ht="19.5" customHeight="1">
      <c r="A67" s="71" t="s">
        <v>228</v>
      </c>
      <c r="B67" s="62" t="s">
        <v>244</v>
      </c>
      <c r="C67" s="126"/>
      <c r="D67" s="126">
        <v>1</v>
      </c>
      <c r="E67" s="172">
        <f t="shared" si="3"/>
        <v>4</v>
      </c>
      <c r="F67" s="172">
        <f t="shared" si="4"/>
        <v>52</v>
      </c>
      <c r="G67" s="126">
        <v>1</v>
      </c>
      <c r="H67" s="126">
        <v>12</v>
      </c>
      <c r="I67" s="126"/>
      <c r="J67" s="126">
        <v>9</v>
      </c>
      <c r="K67" s="126">
        <v>1</v>
      </c>
      <c r="L67" s="126">
        <v>9</v>
      </c>
      <c r="M67" s="126">
        <v>1</v>
      </c>
      <c r="N67" s="126">
        <v>9</v>
      </c>
      <c r="O67" s="126">
        <v>1</v>
      </c>
      <c r="P67" s="126">
        <v>13</v>
      </c>
      <c r="Q67" s="126">
        <v>1</v>
      </c>
      <c r="R67" s="126">
        <v>4</v>
      </c>
      <c r="S67" s="126">
        <v>52</v>
      </c>
      <c r="T67" s="126">
        <v>52</v>
      </c>
      <c r="U67" s="126">
        <v>11</v>
      </c>
      <c r="V67" s="126"/>
    </row>
    <row r="68" spans="1:22" s="185" customFormat="1" ht="19.5" customHeight="1">
      <c r="A68" s="123">
        <v>16</v>
      </c>
      <c r="B68" s="133" t="s">
        <v>276</v>
      </c>
      <c r="C68" s="168">
        <v>1</v>
      </c>
      <c r="D68" s="168">
        <f>SUM(D69:D72)</f>
        <v>4</v>
      </c>
      <c r="E68" s="168">
        <f t="shared" si="3"/>
        <v>13</v>
      </c>
      <c r="F68" s="168">
        <f t="shared" si="4"/>
        <v>240</v>
      </c>
      <c r="G68" s="168">
        <f aca="true" t="shared" si="18" ref="G68:U68">SUM(G69:G72)</f>
        <v>3</v>
      </c>
      <c r="H68" s="168">
        <f t="shared" si="18"/>
        <v>47</v>
      </c>
      <c r="I68" s="168">
        <f t="shared" si="18"/>
        <v>2</v>
      </c>
      <c r="J68" s="168">
        <f t="shared" si="18"/>
        <v>50</v>
      </c>
      <c r="K68" s="168">
        <f t="shared" si="18"/>
        <v>3</v>
      </c>
      <c r="L68" s="168">
        <f t="shared" si="18"/>
        <v>39</v>
      </c>
      <c r="M68" s="168">
        <f t="shared" si="18"/>
        <v>2</v>
      </c>
      <c r="N68" s="168">
        <f t="shared" si="18"/>
        <v>51</v>
      </c>
      <c r="O68" s="168">
        <f t="shared" si="18"/>
        <v>3</v>
      </c>
      <c r="P68" s="168">
        <f t="shared" si="18"/>
        <v>53</v>
      </c>
      <c r="Q68" s="168">
        <f t="shared" si="18"/>
        <v>2</v>
      </c>
      <c r="R68" s="168">
        <f t="shared" si="18"/>
        <v>11</v>
      </c>
      <c r="S68" s="168">
        <f t="shared" si="18"/>
        <v>192</v>
      </c>
      <c r="T68" s="168">
        <f t="shared" si="18"/>
        <v>240</v>
      </c>
      <c r="U68" s="168">
        <f t="shared" si="18"/>
        <v>47</v>
      </c>
      <c r="V68" s="169"/>
    </row>
    <row r="69" spans="1:22" s="6" customFormat="1" ht="19.5" customHeight="1">
      <c r="A69" s="71" t="s">
        <v>226</v>
      </c>
      <c r="B69" s="62" t="s">
        <v>199</v>
      </c>
      <c r="C69" s="126"/>
      <c r="D69" s="126">
        <v>1</v>
      </c>
      <c r="E69" s="172">
        <f t="shared" si="3"/>
        <v>5</v>
      </c>
      <c r="F69" s="172">
        <f t="shared" si="4"/>
        <v>126</v>
      </c>
      <c r="G69" s="126">
        <v>1</v>
      </c>
      <c r="H69" s="126">
        <v>26</v>
      </c>
      <c r="I69" s="126">
        <v>1</v>
      </c>
      <c r="J69" s="126">
        <v>26</v>
      </c>
      <c r="K69" s="126">
        <v>1</v>
      </c>
      <c r="L69" s="126">
        <v>20</v>
      </c>
      <c r="M69" s="126">
        <v>1</v>
      </c>
      <c r="N69" s="126">
        <v>25</v>
      </c>
      <c r="O69" s="126">
        <v>1</v>
      </c>
      <c r="P69" s="126">
        <v>29</v>
      </c>
      <c r="Q69" s="126"/>
      <c r="R69" s="126">
        <v>4</v>
      </c>
      <c r="S69" s="126">
        <v>97</v>
      </c>
      <c r="T69" s="126">
        <v>126</v>
      </c>
      <c r="U69" s="126">
        <v>26</v>
      </c>
      <c r="V69" s="126"/>
    </row>
    <row r="70" spans="1:22" s="6" customFormat="1" ht="19.5" customHeight="1">
      <c r="A70" s="71" t="s">
        <v>227</v>
      </c>
      <c r="B70" s="62" t="s">
        <v>222</v>
      </c>
      <c r="C70" s="126"/>
      <c r="D70" s="126">
        <v>1</v>
      </c>
      <c r="E70" s="172">
        <f t="shared" si="3"/>
        <v>3</v>
      </c>
      <c r="F70" s="172">
        <f t="shared" si="4"/>
        <v>26</v>
      </c>
      <c r="G70" s="126">
        <v>1</v>
      </c>
      <c r="H70" s="126">
        <v>5</v>
      </c>
      <c r="I70" s="126"/>
      <c r="J70" s="126">
        <v>3</v>
      </c>
      <c r="K70" s="126">
        <v>1</v>
      </c>
      <c r="L70" s="126">
        <v>6</v>
      </c>
      <c r="M70" s="126"/>
      <c r="N70" s="126">
        <v>7</v>
      </c>
      <c r="O70" s="126">
        <v>1</v>
      </c>
      <c r="P70" s="126">
        <v>5</v>
      </c>
      <c r="Q70" s="126">
        <v>2</v>
      </c>
      <c r="R70" s="126">
        <v>3</v>
      </c>
      <c r="S70" s="126">
        <v>26</v>
      </c>
      <c r="T70" s="126">
        <v>26</v>
      </c>
      <c r="U70" s="126">
        <v>5</v>
      </c>
      <c r="V70" s="126"/>
    </row>
    <row r="71" spans="1:22" s="6" customFormat="1" ht="19.5" customHeight="1">
      <c r="A71" s="71" t="s">
        <v>228</v>
      </c>
      <c r="B71" s="62" t="s">
        <v>245</v>
      </c>
      <c r="C71" s="126"/>
      <c r="D71" s="126">
        <v>1</v>
      </c>
      <c r="E71" s="172">
        <f t="shared" si="3"/>
        <v>2</v>
      </c>
      <c r="F71" s="172">
        <f t="shared" si="4"/>
        <v>38</v>
      </c>
      <c r="G71" s="126"/>
      <c r="H71" s="126"/>
      <c r="I71" s="126"/>
      <c r="J71" s="126"/>
      <c r="K71" s="126"/>
      <c r="L71" s="126"/>
      <c r="M71" s="126">
        <v>1</v>
      </c>
      <c r="N71" s="126">
        <v>19</v>
      </c>
      <c r="O71" s="126">
        <v>1</v>
      </c>
      <c r="P71" s="126">
        <v>19</v>
      </c>
      <c r="Q71" s="126"/>
      <c r="R71" s="126">
        <v>1</v>
      </c>
      <c r="S71" s="126">
        <v>19</v>
      </c>
      <c r="T71" s="126">
        <v>38</v>
      </c>
      <c r="U71" s="126">
        <v>0</v>
      </c>
      <c r="V71" s="126"/>
    </row>
    <row r="72" spans="1:22" s="6" customFormat="1" ht="19.5" customHeight="1">
      <c r="A72" s="71" t="s">
        <v>229</v>
      </c>
      <c r="B72" s="62" t="s">
        <v>221</v>
      </c>
      <c r="C72" s="126"/>
      <c r="D72" s="126">
        <v>1</v>
      </c>
      <c r="E72" s="172">
        <f t="shared" si="3"/>
        <v>3</v>
      </c>
      <c r="F72" s="172">
        <f t="shared" si="4"/>
        <v>50</v>
      </c>
      <c r="G72" s="126">
        <v>1</v>
      </c>
      <c r="H72" s="126">
        <v>16</v>
      </c>
      <c r="I72" s="126">
        <v>1</v>
      </c>
      <c r="J72" s="126">
        <v>21</v>
      </c>
      <c r="K72" s="126">
        <v>1</v>
      </c>
      <c r="L72" s="126">
        <v>13</v>
      </c>
      <c r="M72" s="126"/>
      <c r="N72" s="126"/>
      <c r="O72" s="126"/>
      <c r="P72" s="126"/>
      <c r="Q72" s="126"/>
      <c r="R72" s="126">
        <v>3</v>
      </c>
      <c r="S72" s="126">
        <v>50</v>
      </c>
      <c r="T72" s="126">
        <v>50</v>
      </c>
      <c r="U72" s="126">
        <v>16</v>
      </c>
      <c r="V72" s="126"/>
    </row>
    <row r="73" spans="1:22" s="185" customFormat="1" ht="19.5" customHeight="1">
      <c r="A73" s="123">
        <v>17</v>
      </c>
      <c r="B73" s="133" t="s">
        <v>277</v>
      </c>
      <c r="C73" s="168">
        <v>1</v>
      </c>
      <c r="D73" s="168">
        <f aca="true" t="shared" si="19" ref="D73:U73">SUM(D74:D75)</f>
        <v>2</v>
      </c>
      <c r="E73" s="168">
        <f t="shared" si="3"/>
        <v>12</v>
      </c>
      <c r="F73" s="168">
        <f t="shared" si="4"/>
        <v>301</v>
      </c>
      <c r="G73" s="168">
        <f t="shared" si="19"/>
        <v>2</v>
      </c>
      <c r="H73" s="168">
        <f t="shared" si="19"/>
        <v>51</v>
      </c>
      <c r="I73" s="168">
        <f t="shared" si="19"/>
        <v>3</v>
      </c>
      <c r="J73" s="168">
        <f t="shared" si="19"/>
        <v>59</v>
      </c>
      <c r="K73" s="168">
        <f t="shared" si="19"/>
        <v>2</v>
      </c>
      <c r="L73" s="168">
        <f t="shared" si="19"/>
        <v>52</v>
      </c>
      <c r="M73" s="168">
        <f t="shared" si="19"/>
        <v>3</v>
      </c>
      <c r="N73" s="168">
        <f t="shared" si="19"/>
        <v>76</v>
      </c>
      <c r="O73" s="168">
        <f t="shared" si="19"/>
        <v>2</v>
      </c>
      <c r="P73" s="168">
        <f t="shared" si="19"/>
        <v>63</v>
      </c>
      <c r="Q73" s="168">
        <f t="shared" si="19"/>
        <v>1</v>
      </c>
      <c r="R73" s="168">
        <f t="shared" si="19"/>
        <v>0</v>
      </c>
      <c r="S73" s="168">
        <f t="shared" si="19"/>
        <v>0</v>
      </c>
      <c r="T73" s="168">
        <f t="shared" si="19"/>
        <v>295</v>
      </c>
      <c r="U73" s="168">
        <f t="shared" si="19"/>
        <v>47</v>
      </c>
      <c r="V73" s="169"/>
    </row>
    <row r="74" spans="1:22" s="6" customFormat="1" ht="19.5" customHeight="1">
      <c r="A74" s="71" t="s">
        <v>226</v>
      </c>
      <c r="B74" s="62" t="s">
        <v>246</v>
      </c>
      <c r="C74" s="126"/>
      <c r="D74" s="126">
        <v>1</v>
      </c>
      <c r="E74" s="172">
        <f t="shared" si="3"/>
        <v>11</v>
      </c>
      <c r="F74" s="172">
        <f t="shared" si="4"/>
        <v>290</v>
      </c>
      <c r="G74" s="126">
        <v>2</v>
      </c>
      <c r="H74" s="126">
        <v>48</v>
      </c>
      <c r="I74" s="126">
        <v>2</v>
      </c>
      <c r="J74" s="126">
        <v>51</v>
      </c>
      <c r="K74" s="126">
        <v>2</v>
      </c>
      <c r="L74" s="126">
        <v>52</v>
      </c>
      <c r="M74" s="126">
        <v>3</v>
      </c>
      <c r="N74" s="126">
        <v>76</v>
      </c>
      <c r="O74" s="126">
        <v>2</v>
      </c>
      <c r="P74" s="126">
        <v>63</v>
      </c>
      <c r="Q74" s="126"/>
      <c r="R74" s="126"/>
      <c r="S74" s="126"/>
      <c r="T74" s="126">
        <v>284</v>
      </c>
      <c r="U74" s="126">
        <v>44</v>
      </c>
      <c r="V74" s="126"/>
    </row>
    <row r="75" spans="1:22" s="6" customFormat="1" ht="19.5" customHeight="1">
      <c r="A75" s="71" t="s">
        <v>227</v>
      </c>
      <c r="B75" s="62" t="s">
        <v>225</v>
      </c>
      <c r="C75" s="126"/>
      <c r="D75" s="126">
        <v>1</v>
      </c>
      <c r="E75" s="172">
        <f t="shared" si="3"/>
        <v>1</v>
      </c>
      <c r="F75" s="172">
        <f t="shared" si="4"/>
        <v>11</v>
      </c>
      <c r="G75" s="126"/>
      <c r="H75" s="126">
        <v>3</v>
      </c>
      <c r="I75" s="126">
        <v>1</v>
      </c>
      <c r="J75" s="126">
        <v>8</v>
      </c>
      <c r="K75" s="126"/>
      <c r="L75" s="126"/>
      <c r="M75" s="126"/>
      <c r="N75" s="126"/>
      <c r="O75" s="126"/>
      <c r="P75" s="126"/>
      <c r="Q75" s="126">
        <v>1</v>
      </c>
      <c r="R75" s="126"/>
      <c r="S75" s="126"/>
      <c r="T75" s="126">
        <v>11</v>
      </c>
      <c r="U75" s="126">
        <v>3</v>
      </c>
      <c r="V75" s="126"/>
    </row>
    <row r="76" spans="1:22" s="6" customFormat="1" ht="19.5" customHeight="1">
      <c r="A76" s="123" t="s">
        <v>3</v>
      </c>
      <c r="B76" s="128" t="s">
        <v>92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71"/>
    </row>
  </sheetData>
  <sheetProtection/>
  <mergeCells count="20">
    <mergeCell ref="A8:B8"/>
    <mergeCell ref="A1:B1"/>
    <mergeCell ref="T4:T6"/>
    <mergeCell ref="U4:U6"/>
    <mergeCell ref="V4:V6"/>
    <mergeCell ref="G5:H5"/>
    <mergeCell ref="I5:J5"/>
    <mergeCell ref="K5:L5"/>
    <mergeCell ref="M5:N5"/>
    <mergeCell ref="O5:P5"/>
    <mergeCell ref="A2:U2"/>
    <mergeCell ref="A3:U3"/>
    <mergeCell ref="A4:A6"/>
    <mergeCell ref="B4:B6"/>
    <mergeCell ref="C4:C6"/>
    <mergeCell ref="D4:D6"/>
    <mergeCell ref="E4:F5"/>
    <mergeCell ref="G4:P4"/>
    <mergeCell ref="Q4:Q6"/>
    <mergeCell ref="R4:S5"/>
  </mergeCells>
  <printOptions horizontalCentered="1"/>
  <pageMargins left="0.31496062992125984" right="0.1968503937007874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selection activeCell="A2" sqref="A2:U2"/>
    </sheetView>
  </sheetViews>
  <sheetFormatPr defaultColWidth="9.00390625" defaultRowHeight="15.75"/>
  <cols>
    <col min="1" max="1" width="5.625" style="59" customWidth="1"/>
    <col min="2" max="2" width="18.125" style="10" customWidth="1"/>
    <col min="3" max="3" width="7.25390625" style="139" customWidth="1"/>
    <col min="4" max="4" width="6.50390625" style="139" customWidth="1"/>
    <col min="5" max="5" width="6.375" style="139" bestFit="1" customWidth="1"/>
    <col min="6" max="6" width="7.375" style="139" bestFit="1" customWidth="1"/>
    <col min="7" max="7" width="6.375" style="139" customWidth="1"/>
    <col min="8" max="8" width="6.375" style="139" bestFit="1" customWidth="1"/>
    <col min="9" max="9" width="5.50390625" style="139" customWidth="1"/>
    <col min="10" max="10" width="6.375" style="139" bestFit="1" customWidth="1"/>
    <col min="11" max="11" width="5.50390625" style="139" customWidth="1"/>
    <col min="12" max="12" width="6.375" style="139" bestFit="1" customWidth="1"/>
    <col min="13" max="13" width="6.875" style="139" bestFit="1" customWidth="1"/>
    <col min="14" max="14" width="6.375" style="139" bestFit="1" customWidth="1"/>
    <col min="15" max="15" width="5.50390625" style="139" customWidth="1"/>
    <col min="16" max="16" width="6.375" style="139" bestFit="1" customWidth="1"/>
    <col min="17" max="18" width="5.50390625" style="139" customWidth="1"/>
    <col min="19" max="19" width="7.375" style="139" bestFit="1" customWidth="1"/>
    <col min="20" max="21" width="6.50390625" style="139" customWidth="1"/>
    <col min="22" max="16384" width="9.00390625" style="4" customWidth="1"/>
  </cols>
  <sheetData>
    <row r="1" spans="1:2" ht="38.25" customHeight="1">
      <c r="A1" s="187" t="s">
        <v>231</v>
      </c>
      <c r="B1" s="187"/>
    </row>
    <row r="2" spans="1:21" ht="53.25" customHeight="1">
      <c r="A2" s="218" t="s">
        <v>310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ht="1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1" ht="15.75" customHeight="1">
      <c r="A4" s="221" t="s">
        <v>30</v>
      </c>
      <c r="B4" s="222" t="s">
        <v>0</v>
      </c>
      <c r="C4" s="215" t="s">
        <v>18</v>
      </c>
      <c r="D4" s="215" t="s">
        <v>296</v>
      </c>
      <c r="E4" s="215" t="s">
        <v>1</v>
      </c>
      <c r="F4" s="215"/>
      <c r="G4" s="215" t="s">
        <v>5</v>
      </c>
      <c r="H4" s="215"/>
      <c r="I4" s="215"/>
      <c r="J4" s="215"/>
      <c r="K4" s="215"/>
      <c r="L4" s="215"/>
      <c r="M4" s="215"/>
      <c r="N4" s="215"/>
      <c r="O4" s="215"/>
      <c r="P4" s="215"/>
      <c r="Q4" s="215" t="s">
        <v>20</v>
      </c>
      <c r="R4" s="215" t="s">
        <v>21</v>
      </c>
      <c r="S4" s="215"/>
      <c r="T4" s="215" t="s">
        <v>22</v>
      </c>
      <c r="U4" s="215" t="s">
        <v>23</v>
      </c>
    </row>
    <row r="5" spans="1:21" ht="15">
      <c r="A5" s="221"/>
      <c r="B5" s="222"/>
      <c r="C5" s="215"/>
      <c r="D5" s="215"/>
      <c r="E5" s="215"/>
      <c r="F5" s="215"/>
      <c r="G5" s="215" t="s">
        <v>24</v>
      </c>
      <c r="H5" s="215"/>
      <c r="I5" s="215" t="s">
        <v>25</v>
      </c>
      <c r="J5" s="215"/>
      <c r="K5" s="215" t="s">
        <v>26</v>
      </c>
      <c r="L5" s="215"/>
      <c r="M5" s="215" t="s">
        <v>27</v>
      </c>
      <c r="N5" s="215"/>
      <c r="O5" s="215" t="s">
        <v>28</v>
      </c>
      <c r="P5" s="215"/>
      <c r="Q5" s="215"/>
      <c r="R5" s="215"/>
      <c r="S5" s="215"/>
      <c r="T5" s="215"/>
      <c r="U5" s="215"/>
    </row>
    <row r="6" spans="1:21" ht="112.5" customHeight="1">
      <c r="A6" s="221"/>
      <c r="B6" s="222"/>
      <c r="C6" s="215"/>
      <c r="D6" s="215"/>
      <c r="E6" s="167" t="s">
        <v>4</v>
      </c>
      <c r="F6" s="167" t="s">
        <v>29</v>
      </c>
      <c r="G6" s="140" t="s">
        <v>4</v>
      </c>
      <c r="H6" s="140" t="s">
        <v>29</v>
      </c>
      <c r="I6" s="140" t="s">
        <v>4</v>
      </c>
      <c r="J6" s="140" t="s">
        <v>29</v>
      </c>
      <c r="K6" s="140" t="s">
        <v>4</v>
      </c>
      <c r="L6" s="140" t="s">
        <v>29</v>
      </c>
      <c r="M6" s="140" t="s">
        <v>4</v>
      </c>
      <c r="N6" s="140" t="s">
        <v>29</v>
      </c>
      <c r="O6" s="140" t="s">
        <v>4</v>
      </c>
      <c r="P6" s="140" t="s">
        <v>29</v>
      </c>
      <c r="Q6" s="215"/>
      <c r="R6" s="140" t="s">
        <v>4</v>
      </c>
      <c r="S6" s="140" t="s">
        <v>29</v>
      </c>
      <c r="T6" s="215"/>
      <c r="U6" s="215"/>
    </row>
    <row r="7" spans="1:21" ht="96" customHeight="1">
      <c r="A7" s="18"/>
      <c r="B7" s="19"/>
      <c r="C7" s="140"/>
      <c r="D7" s="140"/>
      <c r="E7" s="141" t="s">
        <v>93</v>
      </c>
      <c r="F7" s="141" t="s">
        <v>94</v>
      </c>
      <c r="G7" s="142">
        <v>3</v>
      </c>
      <c r="H7" s="142">
        <v>4</v>
      </c>
      <c r="I7" s="142">
        <v>5</v>
      </c>
      <c r="J7" s="142">
        <v>6</v>
      </c>
      <c r="K7" s="142">
        <v>7</v>
      </c>
      <c r="L7" s="142">
        <v>8</v>
      </c>
      <c r="M7" s="142">
        <v>9</v>
      </c>
      <c r="N7" s="142">
        <v>10</v>
      </c>
      <c r="O7" s="142">
        <v>11</v>
      </c>
      <c r="P7" s="142">
        <v>12</v>
      </c>
      <c r="Q7" s="140"/>
      <c r="R7" s="140"/>
      <c r="S7" s="140"/>
      <c r="T7" s="140"/>
      <c r="U7" s="140"/>
    </row>
    <row r="8" spans="1:21" s="21" customFormat="1" ht="21.75" customHeight="1">
      <c r="A8" s="216" t="s">
        <v>91</v>
      </c>
      <c r="B8" s="217"/>
      <c r="C8" s="104">
        <f aca="true" t="shared" si="0" ref="C8:U8">C12+C15+C16+C20+C24+C28+C33+C36+C39+C43+C48+C51+C54+C59+C63+C67+C72</f>
        <v>17</v>
      </c>
      <c r="D8" s="104">
        <f t="shared" si="0"/>
        <v>47</v>
      </c>
      <c r="E8" s="104">
        <f t="shared" si="0"/>
        <v>223</v>
      </c>
      <c r="F8" s="104">
        <f t="shared" si="0"/>
        <v>4120</v>
      </c>
      <c r="G8" s="104">
        <f t="shared" si="0"/>
        <v>42</v>
      </c>
      <c r="H8" s="104">
        <f t="shared" si="0"/>
        <v>715</v>
      </c>
      <c r="I8" s="104">
        <f t="shared" si="0"/>
        <v>44</v>
      </c>
      <c r="J8" s="104">
        <f t="shared" si="0"/>
        <v>796</v>
      </c>
      <c r="K8" s="104">
        <f t="shared" si="0"/>
        <v>43</v>
      </c>
      <c r="L8" s="104">
        <f t="shared" si="0"/>
        <v>810</v>
      </c>
      <c r="M8" s="104">
        <f t="shared" si="0"/>
        <v>47</v>
      </c>
      <c r="N8" s="104">
        <f t="shared" si="0"/>
        <v>902</v>
      </c>
      <c r="O8" s="104">
        <f t="shared" si="0"/>
        <v>47</v>
      </c>
      <c r="P8" s="104">
        <f t="shared" si="0"/>
        <v>897</v>
      </c>
      <c r="Q8" s="104">
        <f t="shared" si="0"/>
        <v>25</v>
      </c>
      <c r="R8" s="104">
        <f t="shared" si="0"/>
        <v>223</v>
      </c>
      <c r="S8" s="104">
        <f t="shared" si="0"/>
        <v>4120</v>
      </c>
      <c r="T8" s="104">
        <f t="shared" si="0"/>
        <v>3813</v>
      </c>
      <c r="U8" s="104">
        <f t="shared" si="0"/>
        <v>715</v>
      </c>
    </row>
    <row r="9" spans="1:21" s="6" customFormat="1" ht="21.75" customHeight="1">
      <c r="A9" s="16"/>
      <c r="B9" s="24" t="s">
        <v>89</v>
      </c>
      <c r="C9" s="104">
        <f>C8</f>
        <v>17</v>
      </c>
      <c r="D9" s="104">
        <f aca="true" t="shared" si="1" ref="D9:U9">D8</f>
        <v>47</v>
      </c>
      <c r="E9" s="104">
        <f t="shared" si="1"/>
        <v>223</v>
      </c>
      <c r="F9" s="104">
        <f t="shared" si="1"/>
        <v>4120</v>
      </c>
      <c r="G9" s="104">
        <f t="shared" si="1"/>
        <v>42</v>
      </c>
      <c r="H9" s="104">
        <f t="shared" si="1"/>
        <v>715</v>
      </c>
      <c r="I9" s="104">
        <f t="shared" si="1"/>
        <v>44</v>
      </c>
      <c r="J9" s="104">
        <f t="shared" si="1"/>
        <v>796</v>
      </c>
      <c r="K9" s="104">
        <f t="shared" si="1"/>
        <v>43</v>
      </c>
      <c r="L9" s="104">
        <f t="shared" si="1"/>
        <v>810</v>
      </c>
      <c r="M9" s="104">
        <f t="shared" si="1"/>
        <v>47</v>
      </c>
      <c r="N9" s="104">
        <f t="shared" si="1"/>
        <v>902</v>
      </c>
      <c r="O9" s="104">
        <f t="shared" si="1"/>
        <v>47</v>
      </c>
      <c r="P9" s="104">
        <f t="shared" si="1"/>
        <v>897</v>
      </c>
      <c r="Q9" s="104">
        <f t="shared" si="1"/>
        <v>25</v>
      </c>
      <c r="R9" s="104">
        <f t="shared" si="1"/>
        <v>223</v>
      </c>
      <c r="S9" s="104">
        <f t="shared" si="1"/>
        <v>4120</v>
      </c>
      <c r="T9" s="104">
        <f t="shared" si="1"/>
        <v>3813</v>
      </c>
      <c r="U9" s="104">
        <f t="shared" si="1"/>
        <v>715</v>
      </c>
    </row>
    <row r="10" spans="1:21" s="6" customFormat="1" ht="21.75" customHeight="1">
      <c r="A10" s="16"/>
      <c r="B10" s="24" t="s">
        <v>88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</row>
    <row r="11" spans="1:21" s="6" customFormat="1" ht="21.75" customHeight="1">
      <c r="A11" s="18" t="s">
        <v>2</v>
      </c>
      <c r="B11" s="23" t="s">
        <v>90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</row>
    <row r="12" spans="1:21" s="185" customFormat="1" ht="21.75" customHeight="1">
      <c r="A12" s="58">
        <v>1</v>
      </c>
      <c r="B12" s="60" t="s">
        <v>261</v>
      </c>
      <c r="C12" s="104">
        <v>1</v>
      </c>
      <c r="D12" s="104">
        <f>SUM(D13:D14)</f>
        <v>2</v>
      </c>
      <c r="E12" s="104">
        <f aca="true" t="shared" si="2" ref="E12:U12">SUM(E13:E14)</f>
        <v>10</v>
      </c>
      <c r="F12" s="104">
        <f t="shared" si="2"/>
        <v>182</v>
      </c>
      <c r="G12" s="104">
        <f t="shared" si="2"/>
        <v>2</v>
      </c>
      <c r="H12" s="104">
        <f t="shared" si="2"/>
        <v>28</v>
      </c>
      <c r="I12" s="104">
        <f t="shared" si="2"/>
        <v>2</v>
      </c>
      <c r="J12" s="104">
        <f t="shared" si="2"/>
        <v>38</v>
      </c>
      <c r="K12" s="104">
        <f t="shared" si="2"/>
        <v>2</v>
      </c>
      <c r="L12" s="104">
        <f t="shared" si="2"/>
        <v>35</v>
      </c>
      <c r="M12" s="104">
        <f t="shared" si="2"/>
        <v>2</v>
      </c>
      <c r="N12" s="104">
        <f t="shared" si="2"/>
        <v>40</v>
      </c>
      <c r="O12" s="104">
        <f t="shared" si="2"/>
        <v>2</v>
      </c>
      <c r="P12" s="104">
        <f t="shared" si="2"/>
        <v>41</v>
      </c>
      <c r="Q12" s="104">
        <f t="shared" si="2"/>
        <v>0</v>
      </c>
      <c r="R12" s="104">
        <f t="shared" si="2"/>
        <v>10</v>
      </c>
      <c r="S12" s="104">
        <f t="shared" si="2"/>
        <v>182</v>
      </c>
      <c r="T12" s="104">
        <f t="shared" si="2"/>
        <v>176</v>
      </c>
      <c r="U12" s="104">
        <f t="shared" si="2"/>
        <v>28</v>
      </c>
    </row>
    <row r="13" spans="1:21" s="6" customFormat="1" ht="21.75" customHeight="1">
      <c r="A13" s="57" t="s">
        <v>226</v>
      </c>
      <c r="B13" s="61" t="s">
        <v>176</v>
      </c>
      <c r="C13" s="15"/>
      <c r="D13" s="143">
        <v>1</v>
      </c>
      <c r="E13" s="89">
        <f>G13+I13+K13+M13+O13</f>
        <v>5</v>
      </c>
      <c r="F13" s="89">
        <f>SUM(H13+J13+L13+N13+P13)</f>
        <v>115</v>
      </c>
      <c r="G13" s="15">
        <v>1</v>
      </c>
      <c r="H13" s="15">
        <v>20</v>
      </c>
      <c r="I13" s="15">
        <v>1</v>
      </c>
      <c r="J13" s="15">
        <v>25</v>
      </c>
      <c r="K13" s="15">
        <v>1</v>
      </c>
      <c r="L13" s="15">
        <v>21</v>
      </c>
      <c r="M13" s="15">
        <v>1</v>
      </c>
      <c r="N13" s="15">
        <v>24</v>
      </c>
      <c r="O13" s="15">
        <v>1</v>
      </c>
      <c r="P13" s="15">
        <v>25</v>
      </c>
      <c r="Q13" s="15">
        <v>0</v>
      </c>
      <c r="R13" s="15">
        <v>5</v>
      </c>
      <c r="S13" s="15">
        <v>115</v>
      </c>
      <c r="T13" s="15">
        <v>109</v>
      </c>
      <c r="U13" s="15">
        <v>20</v>
      </c>
    </row>
    <row r="14" spans="1:21" s="6" customFormat="1" ht="21.75" customHeight="1">
      <c r="A14" s="57" t="s">
        <v>227</v>
      </c>
      <c r="B14" s="61" t="s">
        <v>232</v>
      </c>
      <c r="C14" s="15"/>
      <c r="D14" s="144">
        <v>1</v>
      </c>
      <c r="E14" s="89">
        <f aca="true" t="shared" si="3" ref="E14:E73">G14+I14+K14+M14+O14</f>
        <v>5</v>
      </c>
      <c r="F14" s="89">
        <f aca="true" t="shared" si="4" ref="F14:F73">SUM(H14+J14+L14+N14+P14)</f>
        <v>67</v>
      </c>
      <c r="G14" s="15">
        <v>1</v>
      </c>
      <c r="H14" s="15">
        <v>8</v>
      </c>
      <c r="I14" s="15">
        <v>1</v>
      </c>
      <c r="J14" s="15">
        <v>13</v>
      </c>
      <c r="K14" s="15">
        <v>1</v>
      </c>
      <c r="L14" s="15">
        <v>14</v>
      </c>
      <c r="M14" s="15">
        <v>1</v>
      </c>
      <c r="N14" s="15">
        <v>16</v>
      </c>
      <c r="O14" s="15">
        <v>1</v>
      </c>
      <c r="P14" s="15">
        <v>16</v>
      </c>
      <c r="Q14" s="15">
        <v>0</v>
      </c>
      <c r="R14" s="15">
        <v>5</v>
      </c>
      <c r="S14" s="15">
        <v>67</v>
      </c>
      <c r="T14" s="15">
        <v>67</v>
      </c>
      <c r="U14" s="15">
        <v>8</v>
      </c>
    </row>
    <row r="15" spans="1:21" s="185" customFormat="1" ht="21.75" customHeight="1">
      <c r="A15" s="58">
        <v>2</v>
      </c>
      <c r="B15" s="60" t="s">
        <v>262</v>
      </c>
      <c r="C15" s="18">
        <v>1</v>
      </c>
      <c r="D15" s="18">
        <v>1</v>
      </c>
      <c r="E15" s="104">
        <f t="shared" si="3"/>
        <v>11</v>
      </c>
      <c r="F15" s="104">
        <f t="shared" si="4"/>
        <v>325</v>
      </c>
      <c r="G15" s="18">
        <v>2</v>
      </c>
      <c r="H15" s="18">
        <v>54</v>
      </c>
      <c r="I15" s="18">
        <v>2</v>
      </c>
      <c r="J15" s="18">
        <v>69</v>
      </c>
      <c r="K15" s="18">
        <v>2</v>
      </c>
      <c r="L15" s="18">
        <v>64</v>
      </c>
      <c r="M15" s="18">
        <v>3</v>
      </c>
      <c r="N15" s="18">
        <v>84</v>
      </c>
      <c r="O15" s="18">
        <v>2</v>
      </c>
      <c r="P15" s="18">
        <v>54</v>
      </c>
      <c r="Q15" s="18">
        <v>0</v>
      </c>
      <c r="R15" s="18">
        <v>11</v>
      </c>
      <c r="S15" s="18">
        <v>325</v>
      </c>
      <c r="T15" s="18">
        <v>184</v>
      </c>
      <c r="U15" s="18">
        <v>54</v>
      </c>
    </row>
    <row r="16" spans="1:21" s="185" customFormat="1" ht="21.75" customHeight="1">
      <c r="A16" s="58">
        <v>3</v>
      </c>
      <c r="B16" s="60" t="s">
        <v>263</v>
      </c>
      <c r="C16" s="104">
        <v>1</v>
      </c>
      <c r="D16" s="104">
        <f aca="true" t="shared" si="5" ref="D16:U16">SUM(D17:D19)</f>
        <v>3</v>
      </c>
      <c r="E16" s="104">
        <f t="shared" si="3"/>
        <v>17</v>
      </c>
      <c r="F16" s="104">
        <f t="shared" si="4"/>
        <v>380</v>
      </c>
      <c r="G16" s="104">
        <f t="shared" si="5"/>
        <v>3</v>
      </c>
      <c r="H16" s="104">
        <f t="shared" si="5"/>
        <v>66</v>
      </c>
      <c r="I16" s="104">
        <f t="shared" si="5"/>
        <v>2</v>
      </c>
      <c r="J16" s="104">
        <f t="shared" si="5"/>
        <v>67</v>
      </c>
      <c r="K16" s="104">
        <f t="shared" si="5"/>
        <v>4</v>
      </c>
      <c r="L16" s="104">
        <f t="shared" si="5"/>
        <v>83</v>
      </c>
      <c r="M16" s="104">
        <f t="shared" si="5"/>
        <v>4</v>
      </c>
      <c r="N16" s="104">
        <f t="shared" si="5"/>
        <v>81</v>
      </c>
      <c r="O16" s="104">
        <f t="shared" si="5"/>
        <v>4</v>
      </c>
      <c r="P16" s="104">
        <f t="shared" si="5"/>
        <v>83</v>
      </c>
      <c r="Q16" s="104">
        <f t="shared" si="5"/>
        <v>1</v>
      </c>
      <c r="R16" s="104">
        <f t="shared" si="5"/>
        <v>17</v>
      </c>
      <c r="S16" s="104">
        <f>SUM(S17:S19)</f>
        <v>380</v>
      </c>
      <c r="T16" s="104">
        <f t="shared" si="5"/>
        <v>314</v>
      </c>
      <c r="U16" s="104">
        <f t="shared" si="5"/>
        <v>66</v>
      </c>
    </row>
    <row r="17" spans="1:21" s="6" customFormat="1" ht="21.75" customHeight="1">
      <c r="A17" s="57" t="s">
        <v>226</v>
      </c>
      <c r="B17" s="61" t="s">
        <v>176</v>
      </c>
      <c r="C17" s="15"/>
      <c r="D17" s="15">
        <v>1</v>
      </c>
      <c r="E17" s="89">
        <f t="shared" si="3"/>
        <v>12</v>
      </c>
      <c r="F17" s="89">
        <f t="shared" si="4"/>
        <v>333</v>
      </c>
      <c r="G17" s="15">
        <v>2</v>
      </c>
      <c r="H17" s="15">
        <v>59</v>
      </c>
      <c r="I17" s="15">
        <v>2</v>
      </c>
      <c r="J17" s="15">
        <v>63</v>
      </c>
      <c r="K17" s="15">
        <v>3</v>
      </c>
      <c r="L17" s="15">
        <v>75</v>
      </c>
      <c r="M17" s="15">
        <v>3</v>
      </c>
      <c r="N17" s="15">
        <v>72</v>
      </c>
      <c r="O17" s="15">
        <v>2</v>
      </c>
      <c r="P17" s="15">
        <v>64</v>
      </c>
      <c r="Q17" s="15"/>
      <c r="R17" s="15">
        <v>12</v>
      </c>
      <c r="S17" s="15">
        <v>333</v>
      </c>
      <c r="T17" s="15">
        <v>267</v>
      </c>
      <c r="U17" s="15">
        <v>59</v>
      </c>
    </row>
    <row r="18" spans="1:21" s="6" customFormat="1" ht="21.75" customHeight="1">
      <c r="A18" s="57" t="s">
        <v>227</v>
      </c>
      <c r="B18" s="61" t="s">
        <v>178</v>
      </c>
      <c r="C18" s="15"/>
      <c r="D18" s="15">
        <v>1</v>
      </c>
      <c r="E18" s="89">
        <f t="shared" si="3"/>
        <v>4</v>
      </c>
      <c r="F18" s="89">
        <f t="shared" si="4"/>
        <v>38</v>
      </c>
      <c r="G18" s="15">
        <v>1</v>
      </c>
      <c r="H18" s="15">
        <v>7</v>
      </c>
      <c r="I18" s="15"/>
      <c r="J18" s="15">
        <v>4</v>
      </c>
      <c r="K18" s="15">
        <v>1</v>
      </c>
      <c r="L18" s="15">
        <v>8</v>
      </c>
      <c r="M18" s="15">
        <v>1</v>
      </c>
      <c r="N18" s="15">
        <v>9</v>
      </c>
      <c r="O18" s="15">
        <v>1</v>
      </c>
      <c r="P18" s="15">
        <v>10</v>
      </c>
      <c r="Q18" s="15">
        <v>1</v>
      </c>
      <c r="R18" s="15">
        <v>4</v>
      </c>
      <c r="S18" s="15">
        <v>38</v>
      </c>
      <c r="T18" s="15">
        <v>38</v>
      </c>
      <c r="U18" s="15">
        <v>7</v>
      </c>
    </row>
    <row r="19" spans="1:21" s="6" customFormat="1" ht="21.75" customHeight="1">
      <c r="A19" s="57" t="s">
        <v>228</v>
      </c>
      <c r="B19" s="61" t="s">
        <v>177</v>
      </c>
      <c r="C19" s="15"/>
      <c r="D19" s="15">
        <v>1</v>
      </c>
      <c r="E19" s="89">
        <f t="shared" si="3"/>
        <v>1</v>
      </c>
      <c r="F19" s="89">
        <f t="shared" si="4"/>
        <v>9</v>
      </c>
      <c r="G19" s="15"/>
      <c r="H19" s="15"/>
      <c r="I19" s="15"/>
      <c r="J19" s="15"/>
      <c r="K19" s="15"/>
      <c r="L19" s="15"/>
      <c r="M19" s="15"/>
      <c r="N19" s="15">
        <v>0</v>
      </c>
      <c r="O19" s="15">
        <v>1</v>
      </c>
      <c r="P19" s="15">
        <v>9</v>
      </c>
      <c r="Q19" s="15">
        <v>0</v>
      </c>
      <c r="R19" s="15">
        <v>1</v>
      </c>
      <c r="S19" s="15">
        <v>9</v>
      </c>
      <c r="T19" s="15">
        <v>9</v>
      </c>
      <c r="U19" s="15"/>
    </row>
    <row r="20" spans="1:21" s="185" customFormat="1" ht="21.75" customHeight="1">
      <c r="A20" s="58">
        <v>4</v>
      </c>
      <c r="B20" s="60" t="s">
        <v>264</v>
      </c>
      <c r="C20" s="104">
        <v>1</v>
      </c>
      <c r="D20" s="104">
        <f>SUM(D21:D23)</f>
        <v>3</v>
      </c>
      <c r="E20" s="104">
        <f t="shared" si="3"/>
        <v>11</v>
      </c>
      <c r="F20" s="104">
        <f t="shared" si="4"/>
        <v>183</v>
      </c>
      <c r="G20" s="104">
        <f aca="true" t="shared" si="6" ref="G20:U20">SUM(G21:G23)</f>
        <v>3</v>
      </c>
      <c r="H20" s="104">
        <f t="shared" si="6"/>
        <v>33</v>
      </c>
      <c r="I20" s="104">
        <f t="shared" si="6"/>
        <v>2</v>
      </c>
      <c r="J20" s="104">
        <f t="shared" si="6"/>
        <v>32</v>
      </c>
      <c r="K20" s="104">
        <f t="shared" si="6"/>
        <v>2</v>
      </c>
      <c r="L20" s="104">
        <f t="shared" si="6"/>
        <v>32</v>
      </c>
      <c r="M20" s="104">
        <f t="shared" si="6"/>
        <v>2</v>
      </c>
      <c r="N20" s="104">
        <f t="shared" si="6"/>
        <v>37</v>
      </c>
      <c r="O20" s="104">
        <f t="shared" si="6"/>
        <v>2</v>
      </c>
      <c r="P20" s="104">
        <f t="shared" si="6"/>
        <v>49</v>
      </c>
      <c r="Q20" s="104">
        <f t="shared" si="6"/>
        <v>1</v>
      </c>
      <c r="R20" s="104">
        <f t="shared" si="6"/>
        <v>11</v>
      </c>
      <c r="S20" s="104">
        <f t="shared" si="6"/>
        <v>183</v>
      </c>
      <c r="T20" s="104">
        <f t="shared" si="6"/>
        <v>174</v>
      </c>
      <c r="U20" s="104">
        <f t="shared" si="6"/>
        <v>33</v>
      </c>
    </row>
    <row r="21" spans="1:21" s="6" customFormat="1" ht="21.75" customHeight="1">
      <c r="A21" s="57" t="s">
        <v>226</v>
      </c>
      <c r="B21" s="61" t="s">
        <v>180</v>
      </c>
      <c r="C21" s="15"/>
      <c r="D21" s="15">
        <v>1</v>
      </c>
      <c r="E21" s="89">
        <f t="shared" si="3"/>
        <v>5</v>
      </c>
      <c r="F21" s="89">
        <f t="shared" si="4"/>
        <v>103</v>
      </c>
      <c r="G21" s="15">
        <v>1</v>
      </c>
      <c r="H21" s="15">
        <v>15</v>
      </c>
      <c r="I21" s="15">
        <v>1</v>
      </c>
      <c r="J21" s="15">
        <v>15</v>
      </c>
      <c r="K21" s="15">
        <v>1</v>
      </c>
      <c r="L21" s="15">
        <v>20</v>
      </c>
      <c r="M21" s="15">
        <v>1</v>
      </c>
      <c r="N21" s="15">
        <v>23</v>
      </c>
      <c r="O21" s="15">
        <v>1</v>
      </c>
      <c r="P21" s="15">
        <v>30</v>
      </c>
      <c r="Q21" s="15"/>
      <c r="R21" s="15">
        <v>5</v>
      </c>
      <c r="S21" s="15">
        <v>103</v>
      </c>
      <c r="T21" s="15">
        <v>96</v>
      </c>
      <c r="U21" s="15">
        <v>15</v>
      </c>
    </row>
    <row r="22" spans="1:21" s="6" customFormat="1" ht="21.75" customHeight="1">
      <c r="A22" s="57" t="s">
        <v>227</v>
      </c>
      <c r="B22" s="61" t="s">
        <v>233</v>
      </c>
      <c r="C22" s="15"/>
      <c r="D22" s="15">
        <v>1</v>
      </c>
      <c r="E22" s="89">
        <f t="shared" si="3"/>
        <v>5</v>
      </c>
      <c r="F22" s="89">
        <f t="shared" si="4"/>
        <v>75</v>
      </c>
      <c r="G22" s="15">
        <v>1</v>
      </c>
      <c r="H22" s="15">
        <v>15</v>
      </c>
      <c r="I22" s="15">
        <v>1</v>
      </c>
      <c r="J22" s="15">
        <v>15</v>
      </c>
      <c r="K22" s="15">
        <v>1</v>
      </c>
      <c r="L22" s="15">
        <v>12</v>
      </c>
      <c r="M22" s="15">
        <v>1</v>
      </c>
      <c r="N22" s="15">
        <v>14</v>
      </c>
      <c r="O22" s="15">
        <v>1</v>
      </c>
      <c r="P22" s="15">
        <v>19</v>
      </c>
      <c r="Q22" s="15"/>
      <c r="R22" s="15">
        <v>5</v>
      </c>
      <c r="S22" s="15">
        <v>75</v>
      </c>
      <c r="T22" s="15">
        <v>73</v>
      </c>
      <c r="U22" s="15">
        <v>15</v>
      </c>
    </row>
    <row r="23" spans="1:21" s="6" customFormat="1" ht="21.75" customHeight="1">
      <c r="A23" s="57" t="s">
        <v>228</v>
      </c>
      <c r="B23" s="61" t="s">
        <v>234</v>
      </c>
      <c r="C23" s="15"/>
      <c r="D23" s="15">
        <v>1</v>
      </c>
      <c r="E23" s="89">
        <f t="shared" si="3"/>
        <v>1</v>
      </c>
      <c r="F23" s="89">
        <f t="shared" si="4"/>
        <v>5</v>
      </c>
      <c r="G23" s="15">
        <v>1</v>
      </c>
      <c r="H23" s="15">
        <v>3</v>
      </c>
      <c r="I23" s="15"/>
      <c r="J23" s="15">
        <v>2</v>
      </c>
      <c r="K23" s="15"/>
      <c r="L23" s="15"/>
      <c r="M23" s="15"/>
      <c r="N23" s="15"/>
      <c r="O23" s="15"/>
      <c r="P23" s="15"/>
      <c r="Q23" s="15">
        <v>1</v>
      </c>
      <c r="R23" s="15">
        <v>1</v>
      </c>
      <c r="S23" s="15">
        <v>5</v>
      </c>
      <c r="T23" s="15">
        <v>5</v>
      </c>
      <c r="U23" s="15">
        <v>3</v>
      </c>
    </row>
    <row r="24" spans="1:21" s="185" customFormat="1" ht="21.75" customHeight="1">
      <c r="A24" s="58">
        <v>5</v>
      </c>
      <c r="B24" s="60" t="s">
        <v>265</v>
      </c>
      <c r="C24" s="104">
        <f>SUM(C25:C29)</f>
        <v>1</v>
      </c>
      <c r="D24" s="104">
        <f>SUM(D25:D27)</f>
        <v>3</v>
      </c>
      <c r="E24" s="104">
        <f t="shared" si="3"/>
        <v>14</v>
      </c>
      <c r="F24" s="104">
        <f t="shared" si="4"/>
        <v>251</v>
      </c>
      <c r="G24" s="104">
        <f aca="true" t="shared" si="7" ref="G24:U24">SUM(G25:G27)</f>
        <v>2</v>
      </c>
      <c r="H24" s="104">
        <f t="shared" si="7"/>
        <v>43</v>
      </c>
      <c r="I24" s="104">
        <f t="shared" si="7"/>
        <v>3</v>
      </c>
      <c r="J24" s="104">
        <f t="shared" si="7"/>
        <v>47</v>
      </c>
      <c r="K24" s="104">
        <f t="shared" si="7"/>
        <v>3</v>
      </c>
      <c r="L24" s="104">
        <f t="shared" si="7"/>
        <v>50</v>
      </c>
      <c r="M24" s="104">
        <f t="shared" si="7"/>
        <v>3</v>
      </c>
      <c r="N24" s="104">
        <f t="shared" si="7"/>
        <v>49</v>
      </c>
      <c r="O24" s="104">
        <f t="shared" si="7"/>
        <v>3</v>
      </c>
      <c r="P24" s="104">
        <f t="shared" si="7"/>
        <v>62</v>
      </c>
      <c r="Q24" s="104">
        <f t="shared" si="7"/>
        <v>3</v>
      </c>
      <c r="R24" s="104">
        <f t="shared" si="7"/>
        <v>14</v>
      </c>
      <c r="S24" s="104">
        <f t="shared" si="7"/>
        <v>251</v>
      </c>
      <c r="T24" s="104">
        <f t="shared" si="7"/>
        <v>243</v>
      </c>
      <c r="U24" s="104">
        <f t="shared" si="7"/>
        <v>43</v>
      </c>
    </row>
    <row r="25" spans="1:21" s="6" customFormat="1" ht="21.75" customHeight="1">
      <c r="A25" s="57" t="s">
        <v>226</v>
      </c>
      <c r="B25" s="61" t="s">
        <v>176</v>
      </c>
      <c r="C25" s="15"/>
      <c r="D25" s="15">
        <v>1</v>
      </c>
      <c r="E25" s="89">
        <f t="shared" si="3"/>
        <v>7</v>
      </c>
      <c r="F25" s="89">
        <f t="shared" si="4"/>
        <v>172</v>
      </c>
      <c r="G25" s="15">
        <v>1</v>
      </c>
      <c r="H25" s="15">
        <v>30</v>
      </c>
      <c r="I25" s="15">
        <v>1</v>
      </c>
      <c r="J25" s="15">
        <v>24</v>
      </c>
      <c r="K25" s="15">
        <v>1</v>
      </c>
      <c r="L25" s="15">
        <v>32</v>
      </c>
      <c r="M25" s="15">
        <v>2</v>
      </c>
      <c r="N25" s="15">
        <v>36</v>
      </c>
      <c r="O25" s="15">
        <v>2</v>
      </c>
      <c r="P25" s="15">
        <v>50</v>
      </c>
      <c r="Q25" s="15">
        <v>0</v>
      </c>
      <c r="R25" s="15">
        <v>7</v>
      </c>
      <c r="S25" s="15">
        <v>172</v>
      </c>
      <c r="T25" s="15">
        <v>164</v>
      </c>
      <c r="U25" s="15">
        <v>30</v>
      </c>
    </row>
    <row r="26" spans="1:21" s="6" customFormat="1" ht="21.75" customHeight="1">
      <c r="A26" s="57" t="s">
        <v>227</v>
      </c>
      <c r="B26" s="61" t="s">
        <v>184</v>
      </c>
      <c r="C26" s="15"/>
      <c r="D26" s="15">
        <v>1</v>
      </c>
      <c r="E26" s="89">
        <f t="shared" si="3"/>
        <v>3</v>
      </c>
      <c r="F26" s="89">
        <f t="shared" si="4"/>
        <v>33</v>
      </c>
      <c r="G26" s="15"/>
      <c r="H26" s="15">
        <v>4</v>
      </c>
      <c r="I26" s="15">
        <v>1</v>
      </c>
      <c r="J26" s="15">
        <v>7</v>
      </c>
      <c r="K26" s="15">
        <v>1</v>
      </c>
      <c r="L26" s="15">
        <v>7</v>
      </c>
      <c r="M26" s="15">
        <v>1</v>
      </c>
      <c r="N26" s="15">
        <v>9</v>
      </c>
      <c r="O26" s="15"/>
      <c r="P26" s="15">
        <v>6</v>
      </c>
      <c r="Q26" s="15">
        <v>2</v>
      </c>
      <c r="R26" s="15">
        <v>3</v>
      </c>
      <c r="S26" s="15">
        <v>33</v>
      </c>
      <c r="T26" s="15">
        <v>33</v>
      </c>
      <c r="U26" s="15">
        <v>4</v>
      </c>
    </row>
    <row r="27" spans="1:21" s="6" customFormat="1" ht="21.75" customHeight="1">
      <c r="A27" s="57" t="s">
        <v>228</v>
      </c>
      <c r="B27" s="61" t="s">
        <v>178</v>
      </c>
      <c r="C27" s="15"/>
      <c r="D27" s="15">
        <v>1</v>
      </c>
      <c r="E27" s="89">
        <f t="shared" si="3"/>
        <v>4</v>
      </c>
      <c r="F27" s="89">
        <f t="shared" si="4"/>
        <v>46</v>
      </c>
      <c r="G27" s="15">
        <v>1</v>
      </c>
      <c r="H27" s="15">
        <v>9</v>
      </c>
      <c r="I27" s="15">
        <v>1</v>
      </c>
      <c r="J27" s="15">
        <v>16</v>
      </c>
      <c r="K27" s="15">
        <v>1</v>
      </c>
      <c r="L27" s="15">
        <v>11</v>
      </c>
      <c r="M27" s="15"/>
      <c r="N27" s="15">
        <v>4</v>
      </c>
      <c r="O27" s="15">
        <v>1</v>
      </c>
      <c r="P27" s="15">
        <v>6</v>
      </c>
      <c r="Q27" s="15">
        <v>1</v>
      </c>
      <c r="R27" s="15">
        <v>4</v>
      </c>
      <c r="S27" s="15">
        <v>46</v>
      </c>
      <c r="T27" s="15">
        <v>46</v>
      </c>
      <c r="U27" s="15">
        <v>9</v>
      </c>
    </row>
    <row r="28" spans="1:21" s="185" customFormat="1" ht="21.75" customHeight="1">
      <c r="A28" s="58">
        <v>6</v>
      </c>
      <c r="B28" s="60" t="s">
        <v>266</v>
      </c>
      <c r="C28" s="104">
        <v>1</v>
      </c>
      <c r="D28" s="104">
        <f>SUM(D29:D32)</f>
        <v>4</v>
      </c>
      <c r="E28" s="104">
        <f t="shared" si="3"/>
        <v>16</v>
      </c>
      <c r="F28" s="104">
        <f t="shared" si="4"/>
        <v>242</v>
      </c>
      <c r="G28" s="104">
        <f aca="true" t="shared" si="8" ref="G28:U28">SUM(G29:G32)</f>
        <v>3</v>
      </c>
      <c r="H28" s="104">
        <f t="shared" si="8"/>
        <v>35</v>
      </c>
      <c r="I28" s="104">
        <f t="shared" si="8"/>
        <v>4</v>
      </c>
      <c r="J28" s="104">
        <f t="shared" si="8"/>
        <v>48</v>
      </c>
      <c r="K28" s="104">
        <f t="shared" si="8"/>
        <v>2</v>
      </c>
      <c r="L28" s="104">
        <f t="shared" si="8"/>
        <v>43</v>
      </c>
      <c r="M28" s="104">
        <f t="shared" si="8"/>
        <v>3</v>
      </c>
      <c r="N28" s="104">
        <f t="shared" si="8"/>
        <v>55</v>
      </c>
      <c r="O28" s="104">
        <f t="shared" si="8"/>
        <v>4</v>
      </c>
      <c r="P28" s="104">
        <f t="shared" si="8"/>
        <v>61</v>
      </c>
      <c r="Q28" s="104">
        <f t="shared" si="8"/>
        <v>4</v>
      </c>
      <c r="R28" s="104">
        <f t="shared" si="8"/>
        <v>16</v>
      </c>
      <c r="S28" s="104">
        <f t="shared" si="8"/>
        <v>242</v>
      </c>
      <c r="T28" s="104">
        <f t="shared" si="8"/>
        <v>225</v>
      </c>
      <c r="U28" s="104">
        <f t="shared" si="8"/>
        <v>35</v>
      </c>
    </row>
    <row r="29" spans="1:21" s="6" customFormat="1" ht="21.75" customHeight="1">
      <c r="A29" s="57" t="s">
        <v>226</v>
      </c>
      <c r="B29" s="61" t="s">
        <v>176</v>
      </c>
      <c r="C29" s="15"/>
      <c r="D29" s="15">
        <v>1</v>
      </c>
      <c r="E29" s="89">
        <f t="shared" si="3"/>
        <v>5</v>
      </c>
      <c r="F29" s="89">
        <f t="shared" si="4"/>
        <v>102</v>
      </c>
      <c r="G29" s="15">
        <v>1</v>
      </c>
      <c r="H29" s="15">
        <v>18</v>
      </c>
      <c r="I29" s="15">
        <v>1</v>
      </c>
      <c r="J29" s="15">
        <v>16</v>
      </c>
      <c r="K29" s="15">
        <v>1</v>
      </c>
      <c r="L29" s="15">
        <v>18</v>
      </c>
      <c r="M29" s="15">
        <v>1</v>
      </c>
      <c r="N29" s="15">
        <v>26</v>
      </c>
      <c r="O29" s="15">
        <v>1</v>
      </c>
      <c r="P29" s="15">
        <v>24</v>
      </c>
      <c r="Q29" s="15">
        <v>0</v>
      </c>
      <c r="R29" s="15">
        <v>5</v>
      </c>
      <c r="S29" s="15">
        <v>102</v>
      </c>
      <c r="T29" s="15">
        <v>85</v>
      </c>
      <c r="U29" s="15">
        <v>18</v>
      </c>
    </row>
    <row r="30" spans="1:21" s="6" customFormat="1" ht="21.75" customHeight="1">
      <c r="A30" s="57" t="s">
        <v>227</v>
      </c>
      <c r="B30" s="61" t="s">
        <v>188</v>
      </c>
      <c r="C30" s="15"/>
      <c r="D30" s="15">
        <v>1</v>
      </c>
      <c r="E30" s="89">
        <f t="shared" si="3"/>
        <v>3</v>
      </c>
      <c r="F30" s="89">
        <f t="shared" si="4"/>
        <v>40</v>
      </c>
      <c r="G30" s="15">
        <v>1</v>
      </c>
      <c r="H30" s="15">
        <v>7</v>
      </c>
      <c r="I30" s="15">
        <v>1</v>
      </c>
      <c r="J30" s="15">
        <v>11</v>
      </c>
      <c r="K30" s="15"/>
      <c r="L30" s="15">
        <v>5</v>
      </c>
      <c r="M30" s="15"/>
      <c r="N30" s="15">
        <v>7</v>
      </c>
      <c r="O30" s="15">
        <v>1</v>
      </c>
      <c r="P30" s="15">
        <v>10</v>
      </c>
      <c r="Q30" s="15">
        <v>2</v>
      </c>
      <c r="R30" s="15">
        <v>3</v>
      </c>
      <c r="S30" s="15">
        <v>40</v>
      </c>
      <c r="T30" s="15">
        <v>40</v>
      </c>
      <c r="U30" s="15">
        <v>7</v>
      </c>
    </row>
    <row r="31" spans="1:21" s="6" customFormat="1" ht="21.75" customHeight="1">
      <c r="A31" s="57" t="s">
        <v>228</v>
      </c>
      <c r="B31" s="61" t="s">
        <v>285</v>
      </c>
      <c r="C31" s="15"/>
      <c r="D31" s="15">
        <v>1</v>
      </c>
      <c r="E31" s="89">
        <f t="shared" si="3"/>
        <v>5</v>
      </c>
      <c r="F31" s="89">
        <f t="shared" si="4"/>
        <v>62</v>
      </c>
      <c r="G31" s="15">
        <v>1</v>
      </c>
      <c r="H31" s="15">
        <v>7</v>
      </c>
      <c r="I31" s="15">
        <v>1</v>
      </c>
      <c r="J31" s="15">
        <v>13</v>
      </c>
      <c r="K31" s="15">
        <v>1</v>
      </c>
      <c r="L31" s="15">
        <v>14</v>
      </c>
      <c r="M31" s="15">
        <v>1</v>
      </c>
      <c r="N31" s="15">
        <v>12</v>
      </c>
      <c r="O31" s="15">
        <v>1</v>
      </c>
      <c r="P31" s="15">
        <v>16</v>
      </c>
      <c r="Q31" s="15">
        <v>0</v>
      </c>
      <c r="R31" s="15">
        <v>5</v>
      </c>
      <c r="S31" s="15">
        <v>62</v>
      </c>
      <c r="T31" s="15">
        <v>62</v>
      </c>
      <c r="U31" s="15">
        <v>7</v>
      </c>
    </row>
    <row r="32" spans="1:21" s="6" customFormat="1" ht="21.75" customHeight="1">
      <c r="A32" s="57" t="s">
        <v>229</v>
      </c>
      <c r="B32" s="61" t="s">
        <v>189</v>
      </c>
      <c r="C32" s="15"/>
      <c r="D32" s="57">
        <v>1</v>
      </c>
      <c r="E32" s="89">
        <f t="shared" si="3"/>
        <v>3</v>
      </c>
      <c r="F32" s="89">
        <f t="shared" si="4"/>
        <v>38</v>
      </c>
      <c r="G32" s="57"/>
      <c r="H32" s="57">
        <v>3</v>
      </c>
      <c r="I32" s="57">
        <v>1</v>
      </c>
      <c r="J32" s="57">
        <v>8</v>
      </c>
      <c r="K32" s="57"/>
      <c r="L32" s="57">
        <v>6</v>
      </c>
      <c r="M32" s="57">
        <v>1</v>
      </c>
      <c r="N32" s="57">
        <v>10</v>
      </c>
      <c r="O32" s="57">
        <v>1</v>
      </c>
      <c r="P32" s="57">
        <v>11</v>
      </c>
      <c r="Q32" s="57">
        <v>2</v>
      </c>
      <c r="R32" s="57">
        <v>3</v>
      </c>
      <c r="S32" s="57">
        <v>38</v>
      </c>
      <c r="T32" s="57">
        <v>38</v>
      </c>
      <c r="U32" s="57">
        <v>3</v>
      </c>
    </row>
    <row r="33" spans="1:21" s="185" customFormat="1" ht="21.75" customHeight="1">
      <c r="A33" s="58">
        <v>7</v>
      </c>
      <c r="B33" s="60" t="s">
        <v>267</v>
      </c>
      <c r="C33" s="104">
        <v>1</v>
      </c>
      <c r="D33" s="104">
        <f>SUM(D34:D35)</f>
        <v>2</v>
      </c>
      <c r="E33" s="104">
        <f t="shared" si="3"/>
        <v>15</v>
      </c>
      <c r="F33" s="104">
        <f t="shared" si="4"/>
        <v>291</v>
      </c>
      <c r="G33" s="104">
        <f aca="true" t="shared" si="9" ref="G33:U33">SUM(G34:G35)</f>
        <v>3</v>
      </c>
      <c r="H33" s="104">
        <f t="shared" si="9"/>
        <v>55</v>
      </c>
      <c r="I33" s="104">
        <f t="shared" si="9"/>
        <v>3</v>
      </c>
      <c r="J33" s="104">
        <f t="shared" si="9"/>
        <v>68</v>
      </c>
      <c r="K33" s="104">
        <f t="shared" si="9"/>
        <v>3</v>
      </c>
      <c r="L33" s="104">
        <f t="shared" si="9"/>
        <v>46</v>
      </c>
      <c r="M33" s="104">
        <f t="shared" si="9"/>
        <v>3</v>
      </c>
      <c r="N33" s="104">
        <f t="shared" si="9"/>
        <v>62</v>
      </c>
      <c r="O33" s="104">
        <f t="shared" si="9"/>
        <v>3</v>
      </c>
      <c r="P33" s="104">
        <f t="shared" si="9"/>
        <v>60</v>
      </c>
      <c r="Q33" s="104">
        <f t="shared" si="9"/>
        <v>0</v>
      </c>
      <c r="R33" s="104">
        <f t="shared" si="9"/>
        <v>15</v>
      </c>
      <c r="S33" s="104">
        <f t="shared" si="9"/>
        <v>291</v>
      </c>
      <c r="T33" s="104">
        <f t="shared" si="9"/>
        <v>281</v>
      </c>
      <c r="U33" s="104">
        <f t="shared" si="9"/>
        <v>55</v>
      </c>
    </row>
    <row r="34" spans="1:21" s="6" customFormat="1" ht="21.75" customHeight="1">
      <c r="A34" s="57" t="s">
        <v>226</v>
      </c>
      <c r="B34" s="61" t="s">
        <v>192</v>
      </c>
      <c r="C34" s="15"/>
      <c r="D34" s="15">
        <v>1</v>
      </c>
      <c r="E34" s="89">
        <f t="shared" si="3"/>
        <v>10</v>
      </c>
      <c r="F34" s="89">
        <f t="shared" si="4"/>
        <v>203</v>
      </c>
      <c r="G34" s="15">
        <v>2</v>
      </c>
      <c r="H34" s="15">
        <v>40</v>
      </c>
      <c r="I34" s="15">
        <v>2</v>
      </c>
      <c r="J34" s="15">
        <v>46</v>
      </c>
      <c r="K34" s="15">
        <v>2</v>
      </c>
      <c r="L34" s="15">
        <v>36</v>
      </c>
      <c r="M34" s="15">
        <v>2</v>
      </c>
      <c r="N34" s="15">
        <v>41</v>
      </c>
      <c r="O34" s="15">
        <v>2</v>
      </c>
      <c r="P34" s="15">
        <v>40</v>
      </c>
      <c r="Q34" s="15">
        <v>0</v>
      </c>
      <c r="R34" s="15">
        <v>10</v>
      </c>
      <c r="S34" s="15">
        <v>203</v>
      </c>
      <c r="T34" s="15">
        <v>181</v>
      </c>
      <c r="U34" s="15">
        <v>40</v>
      </c>
    </row>
    <row r="35" spans="1:21" s="6" customFormat="1" ht="21.75" customHeight="1">
      <c r="A35" s="57" t="s">
        <v>227</v>
      </c>
      <c r="B35" s="61" t="s">
        <v>236</v>
      </c>
      <c r="C35" s="15"/>
      <c r="D35" s="15">
        <v>1</v>
      </c>
      <c r="E35" s="89">
        <f t="shared" si="3"/>
        <v>5</v>
      </c>
      <c r="F35" s="89">
        <f t="shared" si="4"/>
        <v>88</v>
      </c>
      <c r="G35" s="15">
        <v>1</v>
      </c>
      <c r="H35" s="15">
        <v>15</v>
      </c>
      <c r="I35" s="15">
        <v>1</v>
      </c>
      <c r="J35" s="15">
        <v>22</v>
      </c>
      <c r="K35" s="15">
        <v>1</v>
      </c>
      <c r="L35" s="15">
        <v>10</v>
      </c>
      <c r="M35" s="15">
        <v>1</v>
      </c>
      <c r="N35" s="15">
        <v>21</v>
      </c>
      <c r="O35" s="15">
        <v>1</v>
      </c>
      <c r="P35" s="15">
        <v>20</v>
      </c>
      <c r="Q35" s="15">
        <v>0</v>
      </c>
      <c r="R35" s="15">
        <v>5</v>
      </c>
      <c r="S35" s="15">
        <v>88</v>
      </c>
      <c r="T35" s="15">
        <v>100</v>
      </c>
      <c r="U35" s="15">
        <v>15</v>
      </c>
    </row>
    <row r="36" spans="1:21" s="185" customFormat="1" ht="21.75" customHeight="1">
      <c r="A36" s="58">
        <v>8</v>
      </c>
      <c r="B36" s="60" t="s">
        <v>268</v>
      </c>
      <c r="C36" s="104">
        <v>1</v>
      </c>
      <c r="D36" s="104">
        <f>SUM(D37:D38)</f>
        <v>2</v>
      </c>
      <c r="E36" s="104">
        <f t="shared" si="3"/>
        <v>12</v>
      </c>
      <c r="F36" s="104">
        <f t="shared" si="4"/>
        <v>231</v>
      </c>
      <c r="G36" s="104">
        <f aca="true" t="shared" si="10" ref="G36:U36">SUM(G37:G38)</f>
        <v>3</v>
      </c>
      <c r="H36" s="104">
        <f t="shared" si="10"/>
        <v>41</v>
      </c>
      <c r="I36" s="104">
        <f t="shared" si="10"/>
        <v>2</v>
      </c>
      <c r="J36" s="104">
        <f t="shared" si="10"/>
        <v>37</v>
      </c>
      <c r="K36" s="104">
        <f t="shared" si="10"/>
        <v>2</v>
      </c>
      <c r="L36" s="104">
        <f t="shared" si="10"/>
        <v>50</v>
      </c>
      <c r="M36" s="104">
        <f t="shared" si="10"/>
        <v>3</v>
      </c>
      <c r="N36" s="104">
        <f t="shared" si="10"/>
        <v>57</v>
      </c>
      <c r="O36" s="104">
        <f t="shared" si="10"/>
        <v>2</v>
      </c>
      <c r="P36" s="104">
        <f t="shared" si="10"/>
        <v>46</v>
      </c>
      <c r="Q36" s="104">
        <f t="shared" si="10"/>
        <v>2</v>
      </c>
      <c r="R36" s="104">
        <f t="shared" si="10"/>
        <v>12</v>
      </c>
      <c r="S36" s="104">
        <f t="shared" si="10"/>
        <v>231</v>
      </c>
      <c r="T36" s="104">
        <f t="shared" si="10"/>
        <v>224</v>
      </c>
      <c r="U36" s="104">
        <f t="shared" si="10"/>
        <v>41</v>
      </c>
    </row>
    <row r="37" spans="1:21" s="6" customFormat="1" ht="21.75" customHeight="1">
      <c r="A37" s="57" t="s">
        <v>226</v>
      </c>
      <c r="B37" s="61" t="s">
        <v>196</v>
      </c>
      <c r="C37" s="15"/>
      <c r="D37" s="15">
        <v>2</v>
      </c>
      <c r="E37" s="89">
        <f t="shared" si="3"/>
        <v>9</v>
      </c>
      <c r="F37" s="89">
        <f t="shared" si="4"/>
        <v>202</v>
      </c>
      <c r="G37" s="15">
        <v>2</v>
      </c>
      <c r="H37" s="15">
        <v>36</v>
      </c>
      <c r="I37" s="15">
        <v>1</v>
      </c>
      <c r="J37" s="15">
        <v>31</v>
      </c>
      <c r="K37" s="15">
        <v>2</v>
      </c>
      <c r="L37" s="15">
        <v>43</v>
      </c>
      <c r="M37" s="15">
        <v>2</v>
      </c>
      <c r="N37" s="15">
        <v>52</v>
      </c>
      <c r="O37" s="15">
        <v>2</v>
      </c>
      <c r="P37" s="15">
        <v>40</v>
      </c>
      <c r="Q37" s="15">
        <v>0</v>
      </c>
      <c r="R37" s="15">
        <v>9</v>
      </c>
      <c r="S37" s="15">
        <v>202</v>
      </c>
      <c r="T37" s="15">
        <v>195</v>
      </c>
      <c r="U37" s="15">
        <v>36</v>
      </c>
    </row>
    <row r="38" spans="1:21" s="6" customFormat="1" ht="21.75" customHeight="1">
      <c r="A38" s="57" t="s">
        <v>227</v>
      </c>
      <c r="B38" s="61" t="s">
        <v>197</v>
      </c>
      <c r="C38" s="15"/>
      <c r="D38" s="15"/>
      <c r="E38" s="89">
        <f t="shared" si="3"/>
        <v>3</v>
      </c>
      <c r="F38" s="89">
        <f t="shared" si="4"/>
        <v>29</v>
      </c>
      <c r="G38" s="15">
        <v>1</v>
      </c>
      <c r="H38" s="15">
        <v>5</v>
      </c>
      <c r="I38" s="15">
        <v>1</v>
      </c>
      <c r="J38" s="15">
        <v>6</v>
      </c>
      <c r="K38" s="15"/>
      <c r="L38" s="15">
        <v>7</v>
      </c>
      <c r="M38" s="15">
        <v>1</v>
      </c>
      <c r="N38" s="15">
        <v>5</v>
      </c>
      <c r="O38" s="15">
        <v>0</v>
      </c>
      <c r="P38" s="15">
        <v>6</v>
      </c>
      <c r="Q38" s="15">
        <v>2</v>
      </c>
      <c r="R38" s="15">
        <v>3</v>
      </c>
      <c r="S38" s="15">
        <v>29</v>
      </c>
      <c r="T38" s="15">
        <v>29</v>
      </c>
      <c r="U38" s="15">
        <v>5</v>
      </c>
    </row>
    <row r="39" spans="1:21" s="185" customFormat="1" ht="21.75" customHeight="1">
      <c r="A39" s="58">
        <v>9</v>
      </c>
      <c r="B39" s="60" t="s">
        <v>269</v>
      </c>
      <c r="C39" s="104">
        <v>1</v>
      </c>
      <c r="D39" s="104">
        <f>SUM(D40:D42)</f>
        <v>3</v>
      </c>
      <c r="E39" s="104">
        <f t="shared" si="3"/>
        <v>17</v>
      </c>
      <c r="F39" s="104">
        <f t="shared" si="4"/>
        <v>314</v>
      </c>
      <c r="G39" s="104">
        <f aca="true" t="shared" si="11" ref="G39:U39">SUM(G40:G42)</f>
        <v>2</v>
      </c>
      <c r="H39" s="104">
        <f t="shared" si="11"/>
        <v>52</v>
      </c>
      <c r="I39" s="104">
        <f t="shared" si="11"/>
        <v>4</v>
      </c>
      <c r="J39" s="104">
        <f t="shared" si="11"/>
        <v>66</v>
      </c>
      <c r="K39" s="104">
        <f t="shared" si="11"/>
        <v>4</v>
      </c>
      <c r="L39" s="104">
        <f t="shared" si="11"/>
        <v>64</v>
      </c>
      <c r="M39" s="104">
        <f t="shared" si="11"/>
        <v>4</v>
      </c>
      <c r="N39" s="104">
        <f t="shared" si="11"/>
        <v>72</v>
      </c>
      <c r="O39" s="104">
        <f t="shared" si="11"/>
        <v>3</v>
      </c>
      <c r="P39" s="104">
        <f t="shared" si="11"/>
        <v>60</v>
      </c>
      <c r="Q39" s="104">
        <f t="shared" si="11"/>
        <v>1</v>
      </c>
      <c r="R39" s="104">
        <f t="shared" si="11"/>
        <v>17</v>
      </c>
      <c r="S39" s="104">
        <f t="shared" si="11"/>
        <v>314</v>
      </c>
      <c r="T39" s="104">
        <f t="shared" si="11"/>
        <v>309</v>
      </c>
      <c r="U39" s="104">
        <f t="shared" si="11"/>
        <v>52</v>
      </c>
    </row>
    <row r="40" spans="1:21" s="6" customFormat="1" ht="21.75" customHeight="1">
      <c r="A40" s="57" t="s">
        <v>226</v>
      </c>
      <c r="B40" s="61" t="s">
        <v>176</v>
      </c>
      <c r="C40" s="15"/>
      <c r="D40" s="15">
        <v>1</v>
      </c>
      <c r="E40" s="89">
        <f t="shared" si="3"/>
        <v>9</v>
      </c>
      <c r="F40" s="89">
        <f t="shared" si="4"/>
        <v>193</v>
      </c>
      <c r="G40" s="15">
        <v>1</v>
      </c>
      <c r="H40" s="15">
        <v>27</v>
      </c>
      <c r="I40" s="15">
        <v>2</v>
      </c>
      <c r="J40" s="15">
        <v>37</v>
      </c>
      <c r="K40" s="15">
        <v>2</v>
      </c>
      <c r="L40" s="15">
        <v>44</v>
      </c>
      <c r="M40" s="15">
        <v>2</v>
      </c>
      <c r="N40" s="15">
        <v>38</v>
      </c>
      <c r="O40" s="15">
        <v>2</v>
      </c>
      <c r="P40" s="15">
        <v>47</v>
      </c>
      <c r="Q40" s="15"/>
      <c r="R40" s="15">
        <v>9</v>
      </c>
      <c r="S40" s="15">
        <v>193</v>
      </c>
      <c r="T40" s="15">
        <v>189</v>
      </c>
      <c r="U40" s="15">
        <v>27</v>
      </c>
    </row>
    <row r="41" spans="1:21" s="6" customFormat="1" ht="21.75" customHeight="1">
      <c r="A41" s="57" t="s">
        <v>227</v>
      </c>
      <c r="B41" s="61" t="s">
        <v>199</v>
      </c>
      <c r="C41" s="15"/>
      <c r="D41" s="15">
        <v>1</v>
      </c>
      <c r="E41" s="89">
        <f t="shared" si="3"/>
        <v>4</v>
      </c>
      <c r="F41" s="89">
        <f t="shared" si="4"/>
        <v>70</v>
      </c>
      <c r="G41" s="15">
        <v>1</v>
      </c>
      <c r="H41" s="15">
        <v>19</v>
      </c>
      <c r="I41" s="15">
        <v>1</v>
      </c>
      <c r="J41" s="15">
        <v>20</v>
      </c>
      <c r="K41" s="15">
        <v>1</v>
      </c>
      <c r="L41" s="15">
        <v>12</v>
      </c>
      <c r="M41" s="15">
        <v>1</v>
      </c>
      <c r="N41" s="15">
        <v>19</v>
      </c>
      <c r="O41" s="15"/>
      <c r="P41" s="15"/>
      <c r="Q41" s="15"/>
      <c r="R41" s="15">
        <v>4</v>
      </c>
      <c r="S41" s="15">
        <v>70</v>
      </c>
      <c r="T41" s="15">
        <v>69</v>
      </c>
      <c r="U41" s="15">
        <v>19</v>
      </c>
    </row>
    <row r="42" spans="1:21" s="6" customFormat="1" ht="21.75" customHeight="1">
      <c r="A42" s="57" t="s">
        <v>228</v>
      </c>
      <c r="B42" s="61" t="s">
        <v>200</v>
      </c>
      <c r="C42" s="15"/>
      <c r="D42" s="15">
        <v>1</v>
      </c>
      <c r="E42" s="89">
        <f t="shared" si="3"/>
        <v>4</v>
      </c>
      <c r="F42" s="89">
        <f t="shared" si="4"/>
        <v>51</v>
      </c>
      <c r="G42" s="110"/>
      <c r="H42" s="110">
        <v>6</v>
      </c>
      <c r="I42" s="110">
        <v>1</v>
      </c>
      <c r="J42" s="110">
        <v>9</v>
      </c>
      <c r="K42" s="89">
        <v>1</v>
      </c>
      <c r="L42" s="15">
        <v>8</v>
      </c>
      <c r="M42" s="15">
        <v>1</v>
      </c>
      <c r="N42" s="15">
        <v>15</v>
      </c>
      <c r="O42" s="15">
        <v>1</v>
      </c>
      <c r="P42" s="15">
        <v>13</v>
      </c>
      <c r="Q42" s="15">
        <v>1</v>
      </c>
      <c r="R42" s="15">
        <v>4</v>
      </c>
      <c r="S42" s="15">
        <v>51</v>
      </c>
      <c r="T42" s="15">
        <v>51</v>
      </c>
      <c r="U42" s="15">
        <v>6</v>
      </c>
    </row>
    <row r="43" spans="1:21" s="185" customFormat="1" ht="21.75" customHeight="1">
      <c r="A43" s="58">
        <v>10</v>
      </c>
      <c r="B43" s="60" t="s">
        <v>270</v>
      </c>
      <c r="C43" s="104">
        <v>1</v>
      </c>
      <c r="D43" s="104">
        <f aca="true" t="shared" si="12" ref="D43:U43">SUM(D44:D47)</f>
        <v>4</v>
      </c>
      <c r="E43" s="104">
        <f t="shared" si="3"/>
        <v>17</v>
      </c>
      <c r="F43" s="104">
        <f t="shared" si="4"/>
        <v>270</v>
      </c>
      <c r="G43" s="104">
        <f t="shared" si="12"/>
        <v>3</v>
      </c>
      <c r="H43" s="104">
        <f t="shared" si="12"/>
        <v>39</v>
      </c>
      <c r="I43" s="104">
        <f t="shared" si="12"/>
        <v>3</v>
      </c>
      <c r="J43" s="104">
        <f t="shared" si="12"/>
        <v>56</v>
      </c>
      <c r="K43" s="104">
        <f t="shared" si="12"/>
        <v>3</v>
      </c>
      <c r="L43" s="104">
        <f t="shared" si="12"/>
        <v>60</v>
      </c>
      <c r="M43" s="104">
        <f t="shared" si="12"/>
        <v>4</v>
      </c>
      <c r="N43" s="104">
        <f t="shared" si="12"/>
        <v>61</v>
      </c>
      <c r="O43" s="104">
        <f t="shared" si="12"/>
        <v>4</v>
      </c>
      <c r="P43" s="104">
        <f t="shared" si="12"/>
        <v>54</v>
      </c>
      <c r="Q43" s="104">
        <f t="shared" si="12"/>
        <v>3</v>
      </c>
      <c r="R43" s="104">
        <f t="shared" si="12"/>
        <v>17</v>
      </c>
      <c r="S43" s="104">
        <f t="shared" si="12"/>
        <v>270</v>
      </c>
      <c r="T43" s="104">
        <f t="shared" si="12"/>
        <v>267</v>
      </c>
      <c r="U43" s="104">
        <f t="shared" si="12"/>
        <v>39</v>
      </c>
    </row>
    <row r="44" spans="1:21" s="6" customFormat="1" ht="21.75" customHeight="1">
      <c r="A44" s="57" t="s">
        <v>226</v>
      </c>
      <c r="B44" s="61" t="s">
        <v>237</v>
      </c>
      <c r="C44" s="15"/>
      <c r="D44" s="15">
        <v>1</v>
      </c>
      <c r="E44" s="89">
        <f t="shared" si="3"/>
        <v>5</v>
      </c>
      <c r="F44" s="89">
        <f t="shared" si="4"/>
        <v>126</v>
      </c>
      <c r="G44" s="15">
        <v>1</v>
      </c>
      <c r="H44" s="15">
        <v>22</v>
      </c>
      <c r="I44" s="15">
        <v>1</v>
      </c>
      <c r="J44" s="15">
        <v>31</v>
      </c>
      <c r="K44" s="15">
        <v>1</v>
      </c>
      <c r="L44" s="15">
        <v>28</v>
      </c>
      <c r="M44" s="15">
        <v>1</v>
      </c>
      <c r="N44" s="15">
        <v>27</v>
      </c>
      <c r="O44" s="15">
        <v>1</v>
      </c>
      <c r="P44" s="15">
        <v>18</v>
      </c>
      <c r="Q44" s="15">
        <v>0</v>
      </c>
      <c r="R44" s="15">
        <v>5</v>
      </c>
      <c r="S44" s="15">
        <v>126</v>
      </c>
      <c r="T44" s="15">
        <v>122</v>
      </c>
      <c r="U44" s="15">
        <v>22</v>
      </c>
    </row>
    <row r="45" spans="1:21" s="6" customFormat="1" ht="21.75" customHeight="1">
      <c r="A45" s="57" t="s">
        <v>227</v>
      </c>
      <c r="B45" s="61" t="s">
        <v>203</v>
      </c>
      <c r="C45" s="15"/>
      <c r="D45" s="15">
        <v>1</v>
      </c>
      <c r="E45" s="89">
        <f t="shared" si="3"/>
        <v>4</v>
      </c>
      <c r="F45" s="89">
        <f t="shared" si="4"/>
        <v>46</v>
      </c>
      <c r="G45" s="15">
        <v>0</v>
      </c>
      <c r="H45" s="15">
        <v>5</v>
      </c>
      <c r="I45" s="15">
        <v>1</v>
      </c>
      <c r="J45" s="15">
        <v>9</v>
      </c>
      <c r="K45" s="15">
        <v>1</v>
      </c>
      <c r="L45" s="15">
        <v>8</v>
      </c>
      <c r="M45" s="15">
        <v>1</v>
      </c>
      <c r="N45" s="15">
        <v>13</v>
      </c>
      <c r="O45" s="15">
        <v>1</v>
      </c>
      <c r="P45" s="15">
        <v>11</v>
      </c>
      <c r="Q45" s="15">
        <v>1</v>
      </c>
      <c r="R45" s="15">
        <v>4</v>
      </c>
      <c r="S45" s="15">
        <v>46</v>
      </c>
      <c r="T45" s="15">
        <v>45</v>
      </c>
      <c r="U45" s="15">
        <v>5</v>
      </c>
    </row>
    <row r="46" spans="1:21" s="6" customFormat="1" ht="21.75" customHeight="1">
      <c r="A46" s="57" t="s">
        <v>228</v>
      </c>
      <c r="B46" s="61" t="s">
        <v>204</v>
      </c>
      <c r="C46" s="15"/>
      <c r="D46" s="15">
        <v>1</v>
      </c>
      <c r="E46" s="89">
        <f t="shared" si="3"/>
        <v>3</v>
      </c>
      <c r="F46" s="89">
        <f t="shared" si="4"/>
        <v>32</v>
      </c>
      <c r="G46" s="15">
        <v>1</v>
      </c>
      <c r="H46" s="15">
        <v>5</v>
      </c>
      <c r="I46" s="15">
        <v>0</v>
      </c>
      <c r="J46" s="15">
        <v>5</v>
      </c>
      <c r="K46" s="15">
        <v>0</v>
      </c>
      <c r="L46" s="15">
        <v>7</v>
      </c>
      <c r="M46" s="15">
        <v>1</v>
      </c>
      <c r="N46" s="15">
        <v>5</v>
      </c>
      <c r="O46" s="15">
        <v>1</v>
      </c>
      <c r="P46" s="15">
        <v>10</v>
      </c>
      <c r="Q46" s="15">
        <v>2</v>
      </c>
      <c r="R46" s="15">
        <v>3</v>
      </c>
      <c r="S46" s="15">
        <v>32</v>
      </c>
      <c r="T46" s="15">
        <v>34</v>
      </c>
      <c r="U46" s="15">
        <v>5</v>
      </c>
    </row>
    <row r="47" spans="1:21" s="6" customFormat="1" ht="21.75" customHeight="1">
      <c r="A47" s="57" t="s">
        <v>229</v>
      </c>
      <c r="B47" s="61" t="s">
        <v>205</v>
      </c>
      <c r="C47" s="15"/>
      <c r="D47" s="57">
        <v>1</v>
      </c>
      <c r="E47" s="89">
        <f t="shared" si="3"/>
        <v>5</v>
      </c>
      <c r="F47" s="89">
        <f t="shared" si="4"/>
        <v>66</v>
      </c>
      <c r="G47" s="57">
        <v>1</v>
      </c>
      <c r="H47" s="57">
        <v>7</v>
      </c>
      <c r="I47" s="57">
        <v>1</v>
      </c>
      <c r="J47" s="57">
        <v>11</v>
      </c>
      <c r="K47" s="57">
        <v>1</v>
      </c>
      <c r="L47" s="57">
        <v>17</v>
      </c>
      <c r="M47" s="57">
        <v>1</v>
      </c>
      <c r="N47" s="57">
        <v>16</v>
      </c>
      <c r="O47" s="57">
        <v>1</v>
      </c>
      <c r="P47" s="57">
        <v>15</v>
      </c>
      <c r="Q47" s="57">
        <v>0</v>
      </c>
      <c r="R47" s="57">
        <v>5</v>
      </c>
      <c r="S47" s="57">
        <v>66</v>
      </c>
      <c r="T47" s="57">
        <v>66</v>
      </c>
      <c r="U47" s="57">
        <v>7</v>
      </c>
    </row>
    <row r="48" spans="1:21" s="185" customFormat="1" ht="21.75" customHeight="1">
      <c r="A48" s="58">
        <v>11</v>
      </c>
      <c r="B48" s="60" t="s">
        <v>271</v>
      </c>
      <c r="C48" s="104">
        <v>1</v>
      </c>
      <c r="D48" s="104">
        <f aca="true" t="shared" si="13" ref="D48:U48">SUM(D49:D50)</f>
        <v>2</v>
      </c>
      <c r="E48" s="104">
        <f t="shared" si="3"/>
        <v>10</v>
      </c>
      <c r="F48" s="104">
        <f t="shared" si="4"/>
        <v>163</v>
      </c>
      <c r="G48" s="104">
        <f t="shared" si="13"/>
        <v>2</v>
      </c>
      <c r="H48" s="104">
        <f t="shared" si="13"/>
        <v>36</v>
      </c>
      <c r="I48" s="104">
        <f t="shared" si="13"/>
        <v>2</v>
      </c>
      <c r="J48" s="104">
        <f t="shared" si="13"/>
        <v>28</v>
      </c>
      <c r="K48" s="104">
        <f t="shared" si="13"/>
        <v>2</v>
      </c>
      <c r="L48" s="104">
        <f t="shared" si="13"/>
        <v>32</v>
      </c>
      <c r="M48" s="104">
        <f t="shared" si="13"/>
        <v>2</v>
      </c>
      <c r="N48" s="104">
        <f t="shared" si="13"/>
        <v>35</v>
      </c>
      <c r="O48" s="104">
        <f t="shared" si="13"/>
        <v>2</v>
      </c>
      <c r="P48" s="104">
        <f t="shared" si="13"/>
        <v>32</v>
      </c>
      <c r="Q48" s="104">
        <f t="shared" si="13"/>
        <v>0</v>
      </c>
      <c r="R48" s="104">
        <f t="shared" si="13"/>
        <v>10</v>
      </c>
      <c r="S48" s="104">
        <f t="shared" si="13"/>
        <v>163</v>
      </c>
      <c r="T48" s="104">
        <f t="shared" si="13"/>
        <v>154</v>
      </c>
      <c r="U48" s="104">
        <f t="shared" si="13"/>
        <v>36</v>
      </c>
    </row>
    <row r="49" spans="1:21" s="6" customFormat="1" ht="21.75" customHeight="1">
      <c r="A49" s="57" t="s">
        <v>226</v>
      </c>
      <c r="B49" s="61" t="s">
        <v>238</v>
      </c>
      <c r="C49" s="15"/>
      <c r="D49" s="15">
        <v>1</v>
      </c>
      <c r="E49" s="89">
        <f t="shared" si="3"/>
        <v>5</v>
      </c>
      <c r="F49" s="89">
        <f t="shared" si="4"/>
        <v>94</v>
      </c>
      <c r="G49" s="15">
        <v>1</v>
      </c>
      <c r="H49" s="15">
        <v>21</v>
      </c>
      <c r="I49" s="15">
        <v>1</v>
      </c>
      <c r="J49" s="15">
        <v>17</v>
      </c>
      <c r="K49" s="15">
        <v>1</v>
      </c>
      <c r="L49" s="15">
        <v>15</v>
      </c>
      <c r="M49" s="15">
        <v>1</v>
      </c>
      <c r="N49" s="15">
        <v>21</v>
      </c>
      <c r="O49" s="15">
        <v>1</v>
      </c>
      <c r="P49" s="15">
        <v>20</v>
      </c>
      <c r="Q49" s="15">
        <v>0</v>
      </c>
      <c r="R49" s="15">
        <v>5</v>
      </c>
      <c r="S49" s="15">
        <v>94</v>
      </c>
      <c r="T49" s="15">
        <v>85</v>
      </c>
      <c r="U49" s="15">
        <v>21</v>
      </c>
    </row>
    <row r="50" spans="1:21" s="6" customFormat="1" ht="21.75" customHeight="1">
      <c r="A50" s="57" t="s">
        <v>227</v>
      </c>
      <c r="B50" s="61" t="s">
        <v>207</v>
      </c>
      <c r="C50" s="15"/>
      <c r="D50" s="15">
        <v>1</v>
      </c>
      <c r="E50" s="89">
        <f t="shared" si="3"/>
        <v>5</v>
      </c>
      <c r="F50" s="89">
        <f t="shared" si="4"/>
        <v>69</v>
      </c>
      <c r="G50" s="15">
        <v>1</v>
      </c>
      <c r="H50" s="15">
        <v>15</v>
      </c>
      <c r="I50" s="15">
        <v>1</v>
      </c>
      <c r="J50" s="15">
        <v>11</v>
      </c>
      <c r="K50" s="15">
        <v>1</v>
      </c>
      <c r="L50" s="15">
        <v>17</v>
      </c>
      <c r="M50" s="15">
        <v>1</v>
      </c>
      <c r="N50" s="15">
        <v>14</v>
      </c>
      <c r="O50" s="15">
        <v>1</v>
      </c>
      <c r="P50" s="15">
        <v>12</v>
      </c>
      <c r="Q50" s="15">
        <v>0</v>
      </c>
      <c r="R50" s="15">
        <v>5</v>
      </c>
      <c r="S50" s="15">
        <v>69</v>
      </c>
      <c r="T50" s="15">
        <v>69</v>
      </c>
      <c r="U50" s="15">
        <v>15</v>
      </c>
    </row>
    <row r="51" spans="1:21" s="185" customFormat="1" ht="21.75" customHeight="1">
      <c r="A51" s="58">
        <v>12</v>
      </c>
      <c r="B51" s="60" t="s">
        <v>272</v>
      </c>
      <c r="C51" s="104">
        <v>1</v>
      </c>
      <c r="D51" s="104">
        <f>SUM(D52:D53)</f>
        <v>2</v>
      </c>
      <c r="E51" s="104">
        <f t="shared" si="3"/>
        <v>7</v>
      </c>
      <c r="F51" s="104">
        <f t="shared" si="4"/>
        <v>116</v>
      </c>
      <c r="G51" s="104">
        <f aca="true" t="shared" si="14" ref="G51:U51">SUM(G52:G53)</f>
        <v>1</v>
      </c>
      <c r="H51" s="104">
        <f t="shared" si="14"/>
        <v>27</v>
      </c>
      <c r="I51" s="104">
        <f t="shared" si="14"/>
        <v>2</v>
      </c>
      <c r="J51" s="104">
        <f t="shared" si="14"/>
        <v>18</v>
      </c>
      <c r="K51" s="104">
        <f t="shared" si="14"/>
        <v>2</v>
      </c>
      <c r="L51" s="104">
        <f t="shared" si="14"/>
        <v>24</v>
      </c>
      <c r="M51" s="104">
        <f t="shared" si="14"/>
        <v>1</v>
      </c>
      <c r="N51" s="104">
        <f t="shared" si="14"/>
        <v>24</v>
      </c>
      <c r="O51" s="104">
        <f t="shared" si="14"/>
        <v>1</v>
      </c>
      <c r="P51" s="104">
        <f t="shared" si="14"/>
        <v>23</v>
      </c>
      <c r="Q51" s="104">
        <f t="shared" si="14"/>
        <v>0</v>
      </c>
      <c r="R51" s="104">
        <f t="shared" si="14"/>
        <v>7</v>
      </c>
      <c r="S51" s="104">
        <f t="shared" si="14"/>
        <v>116</v>
      </c>
      <c r="T51" s="104">
        <f t="shared" si="14"/>
        <v>115</v>
      </c>
      <c r="U51" s="104">
        <f t="shared" si="14"/>
        <v>27</v>
      </c>
    </row>
    <row r="52" spans="1:21" s="6" customFormat="1" ht="21.75" customHeight="1">
      <c r="A52" s="57" t="s">
        <v>226</v>
      </c>
      <c r="B52" s="61" t="s">
        <v>239</v>
      </c>
      <c r="C52" s="15" t="s">
        <v>295</v>
      </c>
      <c r="D52" s="15">
        <v>1</v>
      </c>
      <c r="E52" s="89">
        <f t="shared" si="3"/>
        <v>5</v>
      </c>
      <c r="F52" s="89">
        <f t="shared" si="4"/>
        <v>91</v>
      </c>
      <c r="G52" s="15">
        <v>1</v>
      </c>
      <c r="H52" s="15">
        <v>20</v>
      </c>
      <c r="I52" s="15">
        <v>1</v>
      </c>
      <c r="J52" s="15">
        <v>9</v>
      </c>
      <c r="K52" s="15">
        <v>1</v>
      </c>
      <c r="L52" s="15">
        <v>15</v>
      </c>
      <c r="M52" s="15">
        <v>1</v>
      </c>
      <c r="N52" s="15">
        <v>24</v>
      </c>
      <c r="O52" s="15">
        <v>1</v>
      </c>
      <c r="P52" s="15">
        <v>23</v>
      </c>
      <c r="Q52" s="15"/>
      <c r="R52" s="15">
        <v>5</v>
      </c>
      <c r="S52" s="15">
        <v>91</v>
      </c>
      <c r="T52" s="15">
        <v>90</v>
      </c>
      <c r="U52" s="15">
        <v>20</v>
      </c>
    </row>
    <row r="53" spans="1:21" s="6" customFormat="1" ht="21.75" customHeight="1">
      <c r="A53" s="57" t="s">
        <v>227</v>
      </c>
      <c r="B53" s="61" t="s">
        <v>240</v>
      </c>
      <c r="C53" s="15"/>
      <c r="D53" s="15">
        <v>1</v>
      </c>
      <c r="E53" s="89">
        <f t="shared" si="3"/>
        <v>2</v>
      </c>
      <c r="F53" s="89">
        <f t="shared" si="4"/>
        <v>25</v>
      </c>
      <c r="G53" s="15"/>
      <c r="H53" s="15">
        <v>7</v>
      </c>
      <c r="I53" s="15">
        <v>1</v>
      </c>
      <c r="J53" s="15">
        <v>9</v>
      </c>
      <c r="K53" s="15">
        <v>1</v>
      </c>
      <c r="L53" s="15">
        <v>9</v>
      </c>
      <c r="M53" s="15"/>
      <c r="N53" s="15"/>
      <c r="O53" s="15"/>
      <c r="P53" s="15"/>
      <c r="Q53" s="15"/>
      <c r="R53" s="15">
        <v>2</v>
      </c>
      <c r="S53" s="15">
        <v>25</v>
      </c>
      <c r="T53" s="15">
        <v>25</v>
      </c>
      <c r="U53" s="15">
        <v>7</v>
      </c>
    </row>
    <row r="54" spans="1:21" s="185" customFormat="1" ht="21.75" customHeight="1">
      <c r="A54" s="58">
        <v>13</v>
      </c>
      <c r="B54" s="60" t="s">
        <v>273</v>
      </c>
      <c r="C54" s="104">
        <v>1</v>
      </c>
      <c r="D54" s="104">
        <f>SUM(D55:D58)</f>
        <v>4</v>
      </c>
      <c r="E54" s="104">
        <f t="shared" si="3"/>
        <v>17</v>
      </c>
      <c r="F54" s="104">
        <f t="shared" si="4"/>
        <v>257</v>
      </c>
      <c r="G54" s="104">
        <f aca="true" t="shared" si="15" ref="G54:U54">SUM(G55:G58)</f>
        <v>3</v>
      </c>
      <c r="H54" s="104">
        <f t="shared" si="15"/>
        <v>52</v>
      </c>
      <c r="I54" s="104">
        <f t="shared" si="15"/>
        <v>3</v>
      </c>
      <c r="J54" s="104">
        <f t="shared" si="15"/>
        <v>41</v>
      </c>
      <c r="K54" s="104">
        <f t="shared" si="15"/>
        <v>3</v>
      </c>
      <c r="L54" s="104">
        <f t="shared" si="15"/>
        <v>55</v>
      </c>
      <c r="M54" s="104">
        <f t="shared" si="15"/>
        <v>4</v>
      </c>
      <c r="N54" s="104">
        <f t="shared" si="15"/>
        <v>51</v>
      </c>
      <c r="O54" s="104">
        <f t="shared" si="15"/>
        <v>4</v>
      </c>
      <c r="P54" s="104">
        <f t="shared" si="15"/>
        <v>58</v>
      </c>
      <c r="Q54" s="104">
        <f t="shared" si="15"/>
        <v>3</v>
      </c>
      <c r="R54" s="104">
        <f t="shared" si="15"/>
        <v>17</v>
      </c>
      <c r="S54" s="104">
        <f t="shared" si="15"/>
        <v>257</v>
      </c>
      <c r="T54" s="104">
        <f t="shared" si="15"/>
        <v>251</v>
      </c>
      <c r="U54" s="104">
        <f t="shared" si="15"/>
        <v>52</v>
      </c>
    </row>
    <row r="55" spans="1:21" s="6" customFormat="1" ht="21.75" customHeight="1">
      <c r="A55" s="57" t="s">
        <v>226</v>
      </c>
      <c r="B55" s="61" t="s">
        <v>199</v>
      </c>
      <c r="C55" s="15"/>
      <c r="D55" s="15">
        <v>1</v>
      </c>
      <c r="E55" s="89">
        <f t="shared" si="3"/>
        <v>5</v>
      </c>
      <c r="F55" s="89">
        <f t="shared" si="4"/>
        <v>94</v>
      </c>
      <c r="G55" s="15">
        <v>1</v>
      </c>
      <c r="H55" s="15">
        <v>18</v>
      </c>
      <c r="I55" s="15">
        <v>1</v>
      </c>
      <c r="J55" s="15">
        <v>21</v>
      </c>
      <c r="K55" s="15">
        <v>1</v>
      </c>
      <c r="L55" s="15">
        <v>17</v>
      </c>
      <c r="M55" s="15">
        <v>1</v>
      </c>
      <c r="N55" s="15">
        <v>16</v>
      </c>
      <c r="O55" s="15">
        <v>1</v>
      </c>
      <c r="P55" s="15">
        <v>22</v>
      </c>
      <c r="Q55" s="15"/>
      <c r="R55" s="15">
        <v>5</v>
      </c>
      <c r="S55" s="15">
        <v>94</v>
      </c>
      <c r="T55" s="15">
        <v>91</v>
      </c>
      <c r="U55" s="15">
        <v>18</v>
      </c>
    </row>
    <row r="56" spans="1:21" s="6" customFormat="1" ht="21.75" customHeight="1">
      <c r="A56" s="57" t="s">
        <v>227</v>
      </c>
      <c r="B56" s="61" t="s">
        <v>213</v>
      </c>
      <c r="C56" s="15"/>
      <c r="D56" s="15">
        <v>1</v>
      </c>
      <c r="E56" s="89">
        <f t="shared" si="3"/>
        <v>4</v>
      </c>
      <c r="F56" s="89">
        <f t="shared" si="4"/>
        <v>59</v>
      </c>
      <c r="G56" s="15">
        <v>1</v>
      </c>
      <c r="H56" s="15">
        <v>11</v>
      </c>
      <c r="I56" s="15"/>
      <c r="J56" s="15">
        <v>2</v>
      </c>
      <c r="K56" s="15">
        <v>1</v>
      </c>
      <c r="L56" s="15">
        <v>16</v>
      </c>
      <c r="M56" s="15">
        <v>1</v>
      </c>
      <c r="N56" s="15">
        <v>15</v>
      </c>
      <c r="O56" s="15">
        <v>1</v>
      </c>
      <c r="P56" s="15">
        <v>15</v>
      </c>
      <c r="Q56" s="15">
        <v>1</v>
      </c>
      <c r="R56" s="15">
        <v>4</v>
      </c>
      <c r="S56" s="15">
        <v>59</v>
      </c>
      <c r="T56" s="15">
        <v>57</v>
      </c>
      <c r="U56" s="15">
        <v>11</v>
      </c>
    </row>
    <row r="57" spans="1:21" s="6" customFormat="1" ht="21.75" customHeight="1">
      <c r="A57" s="57" t="s">
        <v>228</v>
      </c>
      <c r="B57" s="61" t="s">
        <v>241</v>
      </c>
      <c r="C57" s="15"/>
      <c r="D57" s="15">
        <v>1</v>
      </c>
      <c r="E57" s="89">
        <f t="shared" si="3"/>
        <v>3</v>
      </c>
      <c r="F57" s="89">
        <f t="shared" si="4"/>
        <v>31</v>
      </c>
      <c r="G57" s="15"/>
      <c r="H57" s="15">
        <v>5</v>
      </c>
      <c r="I57" s="15">
        <v>1</v>
      </c>
      <c r="J57" s="15">
        <v>8</v>
      </c>
      <c r="K57" s="15"/>
      <c r="L57" s="15">
        <v>4</v>
      </c>
      <c r="M57" s="15">
        <v>1</v>
      </c>
      <c r="N57" s="15">
        <v>5</v>
      </c>
      <c r="O57" s="15">
        <v>1</v>
      </c>
      <c r="P57" s="15">
        <v>9</v>
      </c>
      <c r="Q57" s="15">
        <v>2</v>
      </c>
      <c r="R57" s="15">
        <v>3</v>
      </c>
      <c r="S57" s="15">
        <v>31</v>
      </c>
      <c r="T57" s="15">
        <v>30</v>
      </c>
      <c r="U57" s="15">
        <v>5</v>
      </c>
    </row>
    <row r="58" spans="1:21" s="6" customFormat="1" ht="21.75" customHeight="1">
      <c r="A58" s="57" t="s">
        <v>229</v>
      </c>
      <c r="B58" s="61" t="s">
        <v>214</v>
      </c>
      <c r="C58" s="15"/>
      <c r="D58" s="57">
        <v>1</v>
      </c>
      <c r="E58" s="89">
        <f t="shared" si="3"/>
        <v>5</v>
      </c>
      <c r="F58" s="89">
        <f t="shared" si="4"/>
        <v>73</v>
      </c>
      <c r="G58" s="57">
        <v>1</v>
      </c>
      <c r="H58" s="57">
        <v>18</v>
      </c>
      <c r="I58" s="15">
        <v>1</v>
      </c>
      <c r="J58" s="15">
        <v>10</v>
      </c>
      <c r="K58" s="15">
        <v>1</v>
      </c>
      <c r="L58" s="15">
        <v>18</v>
      </c>
      <c r="M58" s="15">
        <v>1</v>
      </c>
      <c r="N58" s="15">
        <v>15</v>
      </c>
      <c r="O58" s="15">
        <v>1</v>
      </c>
      <c r="P58" s="15">
        <v>12</v>
      </c>
      <c r="Q58" s="57"/>
      <c r="R58" s="15">
        <v>5</v>
      </c>
      <c r="S58" s="15">
        <v>73</v>
      </c>
      <c r="T58" s="57">
        <v>73</v>
      </c>
      <c r="U58" s="57">
        <v>18</v>
      </c>
    </row>
    <row r="59" spans="1:21" s="185" customFormat="1" ht="21.75" customHeight="1">
      <c r="A59" s="58">
        <v>14</v>
      </c>
      <c r="B59" s="60" t="s">
        <v>274</v>
      </c>
      <c r="C59" s="104">
        <v>1</v>
      </c>
      <c r="D59" s="104">
        <f aca="true" t="shared" si="16" ref="D59:U59">SUM(D60:D62)</f>
        <v>3</v>
      </c>
      <c r="E59" s="104">
        <f t="shared" si="3"/>
        <v>10</v>
      </c>
      <c r="F59" s="104">
        <f t="shared" si="4"/>
        <v>178</v>
      </c>
      <c r="G59" s="104">
        <f t="shared" si="16"/>
        <v>2</v>
      </c>
      <c r="H59" s="104">
        <f t="shared" si="16"/>
        <v>36</v>
      </c>
      <c r="I59" s="104">
        <f t="shared" si="16"/>
        <v>2</v>
      </c>
      <c r="J59" s="104">
        <f t="shared" si="16"/>
        <v>37</v>
      </c>
      <c r="K59" s="104">
        <f t="shared" si="16"/>
        <v>2</v>
      </c>
      <c r="L59" s="104">
        <f t="shared" si="16"/>
        <v>27</v>
      </c>
      <c r="M59" s="104">
        <f t="shared" si="16"/>
        <v>2</v>
      </c>
      <c r="N59" s="104">
        <f t="shared" si="16"/>
        <v>47</v>
      </c>
      <c r="O59" s="104">
        <f t="shared" si="16"/>
        <v>2</v>
      </c>
      <c r="P59" s="104">
        <f t="shared" si="16"/>
        <v>31</v>
      </c>
      <c r="Q59" s="104">
        <f t="shared" si="16"/>
        <v>3</v>
      </c>
      <c r="R59" s="104">
        <f t="shared" si="16"/>
        <v>10</v>
      </c>
      <c r="S59" s="104">
        <f t="shared" si="16"/>
        <v>178</v>
      </c>
      <c r="T59" s="104">
        <f t="shared" si="16"/>
        <v>168</v>
      </c>
      <c r="U59" s="104">
        <f t="shared" si="16"/>
        <v>36</v>
      </c>
    </row>
    <row r="60" spans="1:21" s="6" customFormat="1" ht="21.75" customHeight="1">
      <c r="A60" s="57" t="s">
        <v>226</v>
      </c>
      <c r="B60" s="61" t="s">
        <v>176</v>
      </c>
      <c r="C60" s="15"/>
      <c r="D60" s="15">
        <v>1</v>
      </c>
      <c r="E60" s="89">
        <f t="shared" si="3"/>
        <v>6</v>
      </c>
      <c r="F60" s="89">
        <f t="shared" si="4"/>
        <v>145</v>
      </c>
      <c r="G60" s="15">
        <v>1</v>
      </c>
      <c r="H60" s="15">
        <v>28</v>
      </c>
      <c r="I60" s="15">
        <v>1</v>
      </c>
      <c r="J60" s="15">
        <v>28</v>
      </c>
      <c r="K60" s="15">
        <v>1</v>
      </c>
      <c r="L60" s="15">
        <v>22</v>
      </c>
      <c r="M60" s="15">
        <v>2</v>
      </c>
      <c r="N60" s="15">
        <v>44</v>
      </c>
      <c r="O60" s="15">
        <v>1</v>
      </c>
      <c r="P60" s="15">
        <v>23</v>
      </c>
      <c r="Q60" s="15"/>
      <c r="R60" s="15">
        <v>6</v>
      </c>
      <c r="S60" s="15">
        <v>145</v>
      </c>
      <c r="T60" s="15">
        <v>135</v>
      </c>
      <c r="U60" s="15">
        <v>28</v>
      </c>
    </row>
    <row r="61" spans="1:21" s="6" customFormat="1" ht="21.75" customHeight="1">
      <c r="A61" s="57" t="s">
        <v>227</v>
      </c>
      <c r="B61" s="61" t="s">
        <v>216</v>
      </c>
      <c r="C61" s="15"/>
      <c r="D61" s="15">
        <v>1</v>
      </c>
      <c r="E61" s="89">
        <f t="shared" si="3"/>
        <v>3</v>
      </c>
      <c r="F61" s="89">
        <f t="shared" si="4"/>
        <v>25</v>
      </c>
      <c r="G61" s="15"/>
      <c r="H61" s="15">
        <v>4</v>
      </c>
      <c r="I61" s="15">
        <v>1</v>
      </c>
      <c r="J61" s="15">
        <v>5</v>
      </c>
      <c r="K61" s="15">
        <v>1</v>
      </c>
      <c r="L61" s="15">
        <v>5</v>
      </c>
      <c r="M61" s="15"/>
      <c r="N61" s="15">
        <v>3</v>
      </c>
      <c r="O61" s="15">
        <v>1</v>
      </c>
      <c r="P61" s="15">
        <v>8</v>
      </c>
      <c r="Q61" s="15">
        <v>2</v>
      </c>
      <c r="R61" s="15">
        <v>3</v>
      </c>
      <c r="S61" s="15">
        <v>25</v>
      </c>
      <c r="T61" s="15">
        <v>25</v>
      </c>
      <c r="U61" s="15">
        <v>4</v>
      </c>
    </row>
    <row r="62" spans="1:21" s="6" customFormat="1" ht="21.75" customHeight="1">
      <c r="A62" s="57" t="s">
        <v>228</v>
      </c>
      <c r="B62" s="61" t="s">
        <v>217</v>
      </c>
      <c r="C62" s="15"/>
      <c r="D62" s="15">
        <v>1</v>
      </c>
      <c r="E62" s="89">
        <f t="shared" si="3"/>
        <v>1</v>
      </c>
      <c r="F62" s="89">
        <f t="shared" si="4"/>
        <v>8</v>
      </c>
      <c r="G62" s="15">
        <v>1</v>
      </c>
      <c r="H62" s="15">
        <v>4</v>
      </c>
      <c r="I62" s="15"/>
      <c r="J62" s="15">
        <v>4</v>
      </c>
      <c r="K62" s="15"/>
      <c r="L62" s="15"/>
      <c r="M62" s="15"/>
      <c r="N62" s="15"/>
      <c r="O62" s="15"/>
      <c r="P62" s="15"/>
      <c r="Q62" s="15">
        <v>1</v>
      </c>
      <c r="R62" s="15">
        <v>1</v>
      </c>
      <c r="S62" s="15">
        <v>8</v>
      </c>
      <c r="T62" s="15">
        <v>8</v>
      </c>
      <c r="U62" s="15">
        <v>4</v>
      </c>
    </row>
    <row r="63" spans="1:21" s="185" customFormat="1" ht="21.75" customHeight="1">
      <c r="A63" s="58">
        <v>15</v>
      </c>
      <c r="B63" s="60" t="s">
        <v>275</v>
      </c>
      <c r="C63" s="104">
        <v>1</v>
      </c>
      <c r="D63" s="104">
        <f>SUM(D64:D66)</f>
        <v>3</v>
      </c>
      <c r="E63" s="104">
        <f t="shared" si="3"/>
        <v>14</v>
      </c>
      <c r="F63" s="104">
        <f t="shared" si="4"/>
        <v>225</v>
      </c>
      <c r="G63" s="104">
        <f aca="true" t="shared" si="17" ref="G63:U63">SUM(G64:G66)</f>
        <v>2</v>
      </c>
      <c r="H63" s="104">
        <f t="shared" si="17"/>
        <v>31</v>
      </c>
      <c r="I63" s="104">
        <f t="shared" si="17"/>
        <v>3</v>
      </c>
      <c r="J63" s="104">
        <f t="shared" si="17"/>
        <v>46</v>
      </c>
      <c r="K63" s="104">
        <f t="shared" si="17"/>
        <v>3</v>
      </c>
      <c r="L63" s="104">
        <f t="shared" si="17"/>
        <v>36</v>
      </c>
      <c r="M63" s="104">
        <f t="shared" si="17"/>
        <v>3</v>
      </c>
      <c r="N63" s="104">
        <f t="shared" si="17"/>
        <v>56</v>
      </c>
      <c r="O63" s="104">
        <f t="shared" si="17"/>
        <v>3</v>
      </c>
      <c r="P63" s="104">
        <f t="shared" si="17"/>
        <v>56</v>
      </c>
      <c r="Q63" s="104">
        <f t="shared" si="17"/>
        <v>1</v>
      </c>
      <c r="R63" s="104">
        <f t="shared" si="17"/>
        <v>14</v>
      </c>
      <c r="S63" s="104">
        <f t="shared" si="17"/>
        <v>225</v>
      </c>
      <c r="T63" s="104">
        <f t="shared" si="17"/>
        <v>224</v>
      </c>
      <c r="U63" s="104">
        <f t="shared" si="17"/>
        <v>31</v>
      </c>
    </row>
    <row r="64" spans="1:21" s="6" customFormat="1" ht="21.75" customHeight="1">
      <c r="A64" s="57" t="s">
        <v>226</v>
      </c>
      <c r="B64" s="61" t="s">
        <v>242</v>
      </c>
      <c r="C64" s="15"/>
      <c r="D64" s="15">
        <v>1</v>
      </c>
      <c r="E64" s="89">
        <f t="shared" si="3"/>
        <v>6</v>
      </c>
      <c r="F64" s="89">
        <f t="shared" si="4"/>
        <v>131</v>
      </c>
      <c r="G64" s="15">
        <v>1</v>
      </c>
      <c r="H64" s="15">
        <v>14</v>
      </c>
      <c r="I64" s="15">
        <v>1</v>
      </c>
      <c r="J64" s="15">
        <v>24</v>
      </c>
      <c r="K64" s="15">
        <v>1</v>
      </c>
      <c r="L64" s="15">
        <v>17</v>
      </c>
      <c r="M64" s="15">
        <v>1</v>
      </c>
      <c r="N64" s="15">
        <v>29</v>
      </c>
      <c r="O64" s="15">
        <v>2</v>
      </c>
      <c r="P64" s="15">
        <v>47</v>
      </c>
      <c r="Q64" s="15">
        <v>0</v>
      </c>
      <c r="R64" s="15">
        <v>6</v>
      </c>
      <c r="S64" s="15">
        <v>131</v>
      </c>
      <c r="T64" s="15">
        <v>130</v>
      </c>
      <c r="U64" s="15">
        <v>14</v>
      </c>
    </row>
    <row r="65" spans="1:21" s="6" customFormat="1" ht="21.75" customHeight="1">
      <c r="A65" s="57" t="s">
        <v>227</v>
      </c>
      <c r="B65" s="61" t="s">
        <v>243</v>
      </c>
      <c r="C65" s="15"/>
      <c r="D65" s="15">
        <v>1</v>
      </c>
      <c r="E65" s="89">
        <f t="shared" si="3"/>
        <v>4</v>
      </c>
      <c r="F65" s="89">
        <f t="shared" si="4"/>
        <v>50</v>
      </c>
      <c r="G65" s="15">
        <v>1</v>
      </c>
      <c r="H65" s="15">
        <v>12</v>
      </c>
      <c r="I65" s="15">
        <v>1</v>
      </c>
      <c r="J65" s="15">
        <v>10</v>
      </c>
      <c r="K65" s="15">
        <v>1</v>
      </c>
      <c r="L65" s="15">
        <v>10</v>
      </c>
      <c r="M65" s="15">
        <v>1</v>
      </c>
      <c r="N65" s="15">
        <v>18</v>
      </c>
      <c r="O65" s="15">
        <v>0</v>
      </c>
      <c r="P65" s="15">
        <v>0</v>
      </c>
      <c r="Q65" s="15">
        <v>0</v>
      </c>
      <c r="R65" s="15">
        <v>4</v>
      </c>
      <c r="S65" s="15">
        <v>50</v>
      </c>
      <c r="T65" s="15">
        <v>50</v>
      </c>
      <c r="U65" s="15">
        <v>12</v>
      </c>
    </row>
    <row r="66" spans="1:21" s="6" customFormat="1" ht="21.75" customHeight="1">
      <c r="A66" s="57" t="s">
        <v>228</v>
      </c>
      <c r="B66" s="61" t="s">
        <v>244</v>
      </c>
      <c r="C66" s="15"/>
      <c r="D66" s="15">
        <v>1</v>
      </c>
      <c r="E66" s="89">
        <f t="shared" si="3"/>
        <v>4</v>
      </c>
      <c r="F66" s="89">
        <f t="shared" si="4"/>
        <v>44</v>
      </c>
      <c r="G66" s="15">
        <v>0</v>
      </c>
      <c r="H66" s="15">
        <v>5</v>
      </c>
      <c r="I66" s="15">
        <v>1</v>
      </c>
      <c r="J66" s="15">
        <v>12</v>
      </c>
      <c r="K66" s="15">
        <v>1</v>
      </c>
      <c r="L66" s="15">
        <v>9</v>
      </c>
      <c r="M66" s="15">
        <v>1</v>
      </c>
      <c r="N66" s="15">
        <v>9</v>
      </c>
      <c r="O66" s="15">
        <v>1</v>
      </c>
      <c r="P66" s="15">
        <v>9</v>
      </c>
      <c r="Q66" s="15">
        <v>1</v>
      </c>
      <c r="R66" s="15">
        <v>4</v>
      </c>
      <c r="S66" s="15">
        <v>44</v>
      </c>
      <c r="T66" s="15">
        <v>44</v>
      </c>
      <c r="U66" s="15">
        <v>5</v>
      </c>
    </row>
    <row r="67" spans="1:21" s="185" customFormat="1" ht="21.75" customHeight="1">
      <c r="A67" s="58">
        <v>16</v>
      </c>
      <c r="B67" s="60" t="s">
        <v>276</v>
      </c>
      <c r="C67" s="104">
        <v>1</v>
      </c>
      <c r="D67" s="104">
        <f>SUM(D68:D71)</f>
        <v>4</v>
      </c>
      <c r="E67" s="104">
        <f t="shared" si="3"/>
        <v>13</v>
      </c>
      <c r="F67" s="104">
        <f t="shared" si="4"/>
        <v>221</v>
      </c>
      <c r="G67" s="104">
        <f aca="true" t="shared" si="18" ref="G67:U67">SUM(G68:G71)</f>
        <v>3</v>
      </c>
      <c r="H67" s="104">
        <f t="shared" si="18"/>
        <v>34</v>
      </c>
      <c r="I67" s="104">
        <f t="shared" si="18"/>
        <v>3</v>
      </c>
      <c r="J67" s="104">
        <f t="shared" si="18"/>
        <v>47</v>
      </c>
      <c r="K67" s="104">
        <f t="shared" si="18"/>
        <v>2</v>
      </c>
      <c r="L67" s="104">
        <f t="shared" si="18"/>
        <v>50</v>
      </c>
      <c r="M67" s="104">
        <f t="shared" si="18"/>
        <v>2</v>
      </c>
      <c r="N67" s="104">
        <f t="shared" si="18"/>
        <v>39</v>
      </c>
      <c r="O67" s="104">
        <f t="shared" si="18"/>
        <v>3</v>
      </c>
      <c r="P67" s="104">
        <f t="shared" si="18"/>
        <v>51</v>
      </c>
      <c r="Q67" s="104">
        <f t="shared" si="18"/>
        <v>2</v>
      </c>
      <c r="R67" s="104">
        <f t="shared" si="18"/>
        <v>13</v>
      </c>
      <c r="S67" s="104">
        <f t="shared" si="18"/>
        <v>221</v>
      </c>
      <c r="T67" s="104">
        <f t="shared" si="18"/>
        <v>221</v>
      </c>
      <c r="U67" s="104">
        <f t="shared" si="18"/>
        <v>34</v>
      </c>
    </row>
    <row r="68" spans="1:21" s="6" customFormat="1" ht="21.75" customHeight="1">
      <c r="A68" s="57" t="s">
        <v>226</v>
      </c>
      <c r="B68" s="61" t="s">
        <v>199</v>
      </c>
      <c r="C68" s="15"/>
      <c r="D68" s="15">
        <v>1</v>
      </c>
      <c r="E68" s="89">
        <f t="shared" si="3"/>
        <v>5</v>
      </c>
      <c r="F68" s="89">
        <f t="shared" si="4"/>
        <v>116</v>
      </c>
      <c r="G68" s="15">
        <v>1</v>
      </c>
      <c r="H68" s="15">
        <v>19</v>
      </c>
      <c r="I68" s="15">
        <v>1</v>
      </c>
      <c r="J68" s="15">
        <v>26</v>
      </c>
      <c r="K68" s="15">
        <v>1</v>
      </c>
      <c r="L68" s="15">
        <v>26</v>
      </c>
      <c r="M68" s="15">
        <v>1</v>
      </c>
      <c r="N68" s="15">
        <v>20</v>
      </c>
      <c r="O68" s="15">
        <v>1</v>
      </c>
      <c r="P68" s="15">
        <v>25</v>
      </c>
      <c r="Q68" s="15"/>
      <c r="R68" s="15">
        <v>5</v>
      </c>
      <c r="S68" s="15">
        <v>116</v>
      </c>
      <c r="T68" s="15">
        <v>116</v>
      </c>
      <c r="U68" s="15">
        <v>19</v>
      </c>
    </row>
    <row r="69" spans="1:21" s="186" customFormat="1" ht="21.75" customHeight="1">
      <c r="A69" s="57" t="s">
        <v>227</v>
      </c>
      <c r="B69" s="61" t="s">
        <v>222</v>
      </c>
      <c r="C69" s="15"/>
      <c r="D69" s="15">
        <v>1</v>
      </c>
      <c r="E69" s="89">
        <f t="shared" si="3"/>
        <v>3</v>
      </c>
      <c r="F69" s="89">
        <f t="shared" si="4"/>
        <v>27</v>
      </c>
      <c r="G69" s="15">
        <v>1</v>
      </c>
      <c r="H69" s="15">
        <v>6</v>
      </c>
      <c r="I69" s="15">
        <v>1</v>
      </c>
      <c r="J69" s="15">
        <v>5</v>
      </c>
      <c r="K69" s="15"/>
      <c r="L69" s="15">
        <v>3</v>
      </c>
      <c r="M69" s="15"/>
      <c r="N69" s="15">
        <v>6</v>
      </c>
      <c r="O69" s="15">
        <v>1</v>
      </c>
      <c r="P69" s="15">
        <v>7</v>
      </c>
      <c r="Q69" s="15">
        <v>2</v>
      </c>
      <c r="R69" s="15">
        <v>3</v>
      </c>
      <c r="S69" s="15">
        <v>27</v>
      </c>
      <c r="T69" s="15">
        <v>27</v>
      </c>
      <c r="U69" s="15">
        <v>6</v>
      </c>
    </row>
    <row r="70" spans="1:21" s="6" customFormat="1" ht="21.75" customHeight="1">
      <c r="A70" s="57" t="s">
        <v>228</v>
      </c>
      <c r="B70" s="61" t="s">
        <v>245</v>
      </c>
      <c r="C70" s="15"/>
      <c r="D70" s="15">
        <v>1</v>
      </c>
      <c r="E70" s="89">
        <f t="shared" si="3"/>
        <v>2</v>
      </c>
      <c r="F70" s="89">
        <f t="shared" si="4"/>
        <v>32</v>
      </c>
      <c r="G70" s="15"/>
      <c r="H70" s="15"/>
      <c r="I70" s="15"/>
      <c r="J70" s="15"/>
      <c r="K70" s="15"/>
      <c r="L70" s="15"/>
      <c r="M70" s="15">
        <v>1</v>
      </c>
      <c r="N70" s="15">
        <v>13</v>
      </c>
      <c r="O70" s="15">
        <v>1</v>
      </c>
      <c r="P70" s="15">
        <v>19</v>
      </c>
      <c r="Q70" s="15"/>
      <c r="R70" s="15">
        <v>2</v>
      </c>
      <c r="S70" s="15">
        <v>32</v>
      </c>
      <c r="T70" s="15">
        <v>32</v>
      </c>
      <c r="U70" s="15">
        <v>0</v>
      </c>
    </row>
    <row r="71" spans="1:21" s="6" customFormat="1" ht="21.75" customHeight="1">
      <c r="A71" s="57" t="s">
        <v>229</v>
      </c>
      <c r="B71" s="61" t="s">
        <v>221</v>
      </c>
      <c r="C71" s="15"/>
      <c r="D71" s="57">
        <v>1</v>
      </c>
      <c r="E71" s="89">
        <f t="shared" si="3"/>
        <v>3</v>
      </c>
      <c r="F71" s="89">
        <f t="shared" si="4"/>
        <v>46</v>
      </c>
      <c r="G71" s="57">
        <v>1</v>
      </c>
      <c r="H71" s="57">
        <v>9</v>
      </c>
      <c r="I71" s="57">
        <v>1</v>
      </c>
      <c r="J71" s="57">
        <v>16</v>
      </c>
      <c r="K71" s="57">
        <v>1</v>
      </c>
      <c r="L71" s="57">
        <v>21</v>
      </c>
      <c r="M71" s="57"/>
      <c r="N71" s="57"/>
      <c r="O71" s="57"/>
      <c r="P71" s="57"/>
      <c r="Q71" s="57"/>
      <c r="R71" s="57">
        <v>3</v>
      </c>
      <c r="S71" s="57">
        <v>46</v>
      </c>
      <c r="T71" s="57">
        <v>46</v>
      </c>
      <c r="U71" s="57">
        <v>9</v>
      </c>
    </row>
    <row r="72" spans="1:21" s="185" customFormat="1" ht="21.75" customHeight="1">
      <c r="A72" s="58">
        <v>17</v>
      </c>
      <c r="B72" s="60" t="s">
        <v>277</v>
      </c>
      <c r="C72" s="104">
        <v>1</v>
      </c>
      <c r="D72" s="104">
        <f aca="true" t="shared" si="19" ref="D72:U72">SUM(D73:D74)</f>
        <v>2</v>
      </c>
      <c r="E72" s="104">
        <f t="shared" si="3"/>
        <v>12</v>
      </c>
      <c r="F72" s="104">
        <f t="shared" si="4"/>
        <v>291</v>
      </c>
      <c r="G72" s="104">
        <f t="shared" si="19"/>
        <v>3</v>
      </c>
      <c r="H72" s="104">
        <f t="shared" si="19"/>
        <v>53</v>
      </c>
      <c r="I72" s="104">
        <f t="shared" si="19"/>
        <v>2</v>
      </c>
      <c r="J72" s="104">
        <f t="shared" si="19"/>
        <v>51</v>
      </c>
      <c r="K72" s="104">
        <f t="shared" si="19"/>
        <v>2</v>
      </c>
      <c r="L72" s="104">
        <f t="shared" si="19"/>
        <v>59</v>
      </c>
      <c r="M72" s="104">
        <f t="shared" si="19"/>
        <v>2</v>
      </c>
      <c r="N72" s="104">
        <f t="shared" si="19"/>
        <v>52</v>
      </c>
      <c r="O72" s="104">
        <f t="shared" si="19"/>
        <v>3</v>
      </c>
      <c r="P72" s="104">
        <f t="shared" si="19"/>
        <v>76</v>
      </c>
      <c r="Q72" s="104">
        <f t="shared" si="19"/>
        <v>1</v>
      </c>
      <c r="R72" s="104">
        <f t="shared" si="19"/>
        <v>12</v>
      </c>
      <c r="S72" s="104">
        <f t="shared" si="19"/>
        <v>291</v>
      </c>
      <c r="T72" s="104">
        <f t="shared" si="19"/>
        <v>283</v>
      </c>
      <c r="U72" s="104">
        <f t="shared" si="19"/>
        <v>53</v>
      </c>
    </row>
    <row r="73" spans="1:21" s="6" customFormat="1" ht="21.75" customHeight="1">
      <c r="A73" s="57" t="s">
        <v>226</v>
      </c>
      <c r="B73" s="61" t="s">
        <v>246</v>
      </c>
      <c r="C73" s="15"/>
      <c r="D73" s="15">
        <v>1</v>
      </c>
      <c r="E73" s="89">
        <f t="shared" si="3"/>
        <v>11</v>
      </c>
      <c r="F73" s="89">
        <f t="shared" si="4"/>
        <v>281</v>
      </c>
      <c r="G73" s="15">
        <v>2</v>
      </c>
      <c r="H73" s="15">
        <v>46</v>
      </c>
      <c r="I73" s="15">
        <v>2</v>
      </c>
      <c r="J73" s="15">
        <v>48</v>
      </c>
      <c r="K73" s="15">
        <v>2</v>
      </c>
      <c r="L73" s="15">
        <v>59</v>
      </c>
      <c r="M73" s="15">
        <v>2</v>
      </c>
      <c r="N73" s="15">
        <v>52</v>
      </c>
      <c r="O73" s="15">
        <v>3</v>
      </c>
      <c r="P73" s="15">
        <v>76</v>
      </c>
      <c r="Q73" s="15"/>
      <c r="R73" s="15">
        <v>11</v>
      </c>
      <c r="S73" s="15">
        <v>281</v>
      </c>
      <c r="T73" s="15">
        <v>274</v>
      </c>
      <c r="U73" s="15">
        <v>46</v>
      </c>
    </row>
    <row r="74" spans="1:21" s="6" customFormat="1" ht="21.75" customHeight="1">
      <c r="A74" s="57" t="s">
        <v>227</v>
      </c>
      <c r="B74" s="61" t="s">
        <v>225</v>
      </c>
      <c r="C74" s="15"/>
      <c r="D74" s="15">
        <v>1</v>
      </c>
      <c r="E74" s="89">
        <f>G74+I74+K74+M74+O74</f>
        <v>1</v>
      </c>
      <c r="F74" s="89">
        <f>SUM(H74+J74+L74+N74+P74)</f>
        <v>10</v>
      </c>
      <c r="G74" s="15">
        <v>1</v>
      </c>
      <c r="H74" s="15">
        <v>7</v>
      </c>
      <c r="I74" s="15"/>
      <c r="J74" s="15">
        <v>3</v>
      </c>
      <c r="K74" s="15"/>
      <c r="L74" s="15"/>
      <c r="M74" s="15"/>
      <c r="N74" s="15"/>
      <c r="O74" s="15"/>
      <c r="P74" s="15"/>
      <c r="Q74" s="15">
        <v>1</v>
      </c>
      <c r="R74" s="15">
        <v>1</v>
      </c>
      <c r="S74" s="15">
        <v>10</v>
      </c>
      <c r="T74" s="15">
        <v>9</v>
      </c>
      <c r="U74" s="15">
        <v>7</v>
      </c>
    </row>
    <row r="75" spans="1:21" s="6" customFormat="1" ht="21.75" customHeight="1">
      <c r="A75" s="58" t="s">
        <v>3</v>
      </c>
      <c r="B75" s="20" t="s">
        <v>92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</sheetData>
  <sheetProtection/>
  <mergeCells count="19">
    <mergeCell ref="A8:B8"/>
    <mergeCell ref="A1:B1"/>
    <mergeCell ref="A2:U2"/>
    <mergeCell ref="A3:U3"/>
    <mergeCell ref="A4:A6"/>
    <mergeCell ref="B4:B6"/>
    <mergeCell ref="C4:C6"/>
    <mergeCell ref="D4:D6"/>
    <mergeCell ref="E4:F5"/>
    <mergeCell ref="G4:P4"/>
    <mergeCell ref="Q4:Q6"/>
    <mergeCell ref="R4:S5"/>
    <mergeCell ref="T4:T6"/>
    <mergeCell ref="U4:U6"/>
    <mergeCell ref="G5:H5"/>
    <mergeCell ref="I5:J5"/>
    <mergeCell ref="K5:L5"/>
    <mergeCell ref="M5:N5"/>
    <mergeCell ref="O5:P5"/>
  </mergeCells>
  <printOptions horizontalCentered="1"/>
  <pageMargins left="0.31496062992125984" right="0.1968503937007874" top="0.62" bottom="0.48" header="0.31496062992125984" footer="0.31496062992125984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zoomScale="85" zoomScaleNormal="85" zoomScalePageLayoutView="0" workbookViewId="0" topLeftCell="A1">
      <selection activeCell="A2" sqref="A2:V2"/>
    </sheetView>
  </sheetViews>
  <sheetFormatPr defaultColWidth="9.00390625" defaultRowHeight="15.75"/>
  <cols>
    <col min="1" max="1" width="4.50390625" style="21" customWidth="1"/>
    <col min="2" max="2" width="26.625" style="21" customWidth="1"/>
    <col min="3" max="3" width="6.875" style="59" customWidth="1"/>
    <col min="4" max="4" width="7.00390625" style="59" customWidth="1"/>
    <col min="5" max="5" width="9.00390625" style="59" customWidth="1"/>
    <col min="6" max="6" width="8.00390625" style="59" customWidth="1"/>
    <col min="7" max="22" width="6.625" style="59" customWidth="1"/>
    <col min="23" max="16384" width="9.00390625" style="6" customWidth="1"/>
  </cols>
  <sheetData>
    <row r="1" spans="1:2" ht="37.5" customHeight="1">
      <c r="A1" s="187" t="s">
        <v>231</v>
      </c>
      <c r="B1" s="187"/>
    </row>
    <row r="2" spans="1:22" ht="51.75" customHeight="1">
      <c r="A2" s="226" t="s">
        <v>311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1:22" ht="4.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U3" s="228"/>
      <c r="V3" s="228"/>
    </row>
    <row r="4" spans="1:22" ht="15.75" customHeight="1">
      <c r="A4" s="221" t="s">
        <v>30</v>
      </c>
      <c r="B4" s="222" t="s">
        <v>0</v>
      </c>
      <c r="C4" s="222" t="s">
        <v>18</v>
      </c>
      <c r="D4" s="222" t="s">
        <v>5</v>
      </c>
      <c r="E4" s="222"/>
      <c r="F4" s="222" t="s">
        <v>296</v>
      </c>
      <c r="G4" s="222" t="s">
        <v>1</v>
      </c>
      <c r="H4" s="222"/>
      <c r="I4" s="222" t="s">
        <v>5</v>
      </c>
      <c r="J4" s="222"/>
      <c r="K4" s="222"/>
      <c r="L4" s="222"/>
      <c r="M4" s="222"/>
      <c r="N4" s="222"/>
      <c r="O4" s="222"/>
      <c r="P4" s="222"/>
      <c r="Q4" s="222" t="s">
        <v>52</v>
      </c>
      <c r="R4" s="222" t="s">
        <v>53</v>
      </c>
      <c r="S4" s="222" t="s">
        <v>21</v>
      </c>
      <c r="T4" s="222"/>
      <c r="U4" s="222" t="s">
        <v>22</v>
      </c>
      <c r="V4" s="222" t="s">
        <v>54</v>
      </c>
    </row>
    <row r="5" spans="1:22" ht="15">
      <c r="A5" s="221"/>
      <c r="B5" s="222"/>
      <c r="C5" s="222"/>
      <c r="D5" s="222"/>
      <c r="E5" s="222"/>
      <c r="F5" s="222"/>
      <c r="G5" s="222"/>
      <c r="H5" s="222"/>
      <c r="I5" s="222" t="s">
        <v>55</v>
      </c>
      <c r="J5" s="222"/>
      <c r="K5" s="222" t="s">
        <v>56</v>
      </c>
      <c r="L5" s="222"/>
      <c r="M5" s="222" t="s">
        <v>57</v>
      </c>
      <c r="N5" s="222"/>
      <c r="O5" s="222" t="s">
        <v>58</v>
      </c>
      <c r="P5" s="222"/>
      <c r="Q5" s="222"/>
      <c r="R5" s="222"/>
      <c r="S5" s="222"/>
      <c r="T5" s="222"/>
      <c r="U5" s="222"/>
      <c r="V5" s="222"/>
    </row>
    <row r="6" spans="1:22" ht="99" customHeight="1">
      <c r="A6" s="221"/>
      <c r="B6" s="222"/>
      <c r="C6" s="222"/>
      <c r="D6" s="19" t="s">
        <v>59</v>
      </c>
      <c r="E6" s="113" t="s">
        <v>60</v>
      </c>
      <c r="F6" s="222"/>
      <c r="G6" s="19" t="s">
        <v>4</v>
      </c>
      <c r="H6" s="19" t="s">
        <v>29</v>
      </c>
      <c r="I6" s="19" t="s">
        <v>4</v>
      </c>
      <c r="J6" s="19" t="s">
        <v>29</v>
      </c>
      <c r="K6" s="19" t="s">
        <v>4</v>
      </c>
      <c r="L6" s="19" t="s">
        <v>29</v>
      </c>
      <c r="M6" s="19" t="s">
        <v>4</v>
      </c>
      <c r="N6" s="19" t="s">
        <v>29</v>
      </c>
      <c r="O6" s="19" t="s">
        <v>4</v>
      </c>
      <c r="P6" s="19" t="s">
        <v>29</v>
      </c>
      <c r="Q6" s="222"/>
      <c r="R6" s="222"/>
      <c r="S6" s="19" t="s">
        <v>4</v>
      </c>
      <c r="T6" s="19" t="s">
        <v>29</v>
      </c>
      <c r="U6" s="222"/>
      <c r="V6" s="222"/>
    </row>
    <row r="7" spans="1:22" s="4" customFormat="1" ht="71.25" customHeight="1">
      <c r="A7" s="18"/>
      <c r="B7" s="19"/>
      <c r="C7" s="19"/>
      <c r="D7" s="19"/>
      <c r="E7" s="19"/>
      <c r="F7" s="8"/>
      <c r="G7" s="114" t="s">
        <v>95</v>
      </c>
      <c r="H7" s="114" t="s">
        <v>96</v>
      </c>
      <c r="I7" s="22">
        <v>3</v>
      </c>
      <c r="J7" s="22">
        <v>4</v>
      </c>
      <c r="K7" s="22">
        <v>5</v>
      </c>
      <c r="L7" s="22">
        <v>6</v>
      </c>
      <c r="M7" s="22">
        <v>7</v>
      </c>
      <c r="N7" s="22">
        <v>8</v>
      </c>
      <c r="O7" s="22">
        <v>9</v>
      </c>
      <c r="P7" s="22">
        <v>10</v>
      </c>
      <c r="Q7" s="22"/>
      <c r="R7" s="22"/>
      <c r="S7" s="19"/>
      <c r="T7" s="19"/>
      <c r="U7" s="19"/>
      <c r="V7" s="8"/>
    </row>
    <row r="8" spans="1:22" s="2" customFormat="1" ht="19.5" customHeight="1">
      <c r="A8" s="223" t="s">
        <v>91</v>
      </c>
      <c r="B8" s="224"/>
      <c r="C8" s="65">
        <f>SUM(C12:C26)</f>
        <v>14</v>
      </c>
      <c r="D8" s="65">
        <f aca="true" t="shared" si="0" ref="D8:V8">SUM(D12:D26)</f>
        <v>14</v>
      </c>
      <c r="E8" s="65">
        <f t="shared" si="0"/>
        <v>0</v>
      </c>
      <c r="F8" s="65">
        <f t="shared" si="0"/>
        <v>14</v>
      </c>
      <c r="G8" s="65">
        <f t="shared" si="0"/>
        <v>103</v>
      </c>
      <c r="H8" s="65">
        <f t="shared" si="0"/>
        <v>3404</v>
      </c>
      <c r="I8" s="65">
        <f t="shared" si="0"/>
        <v>25</v>
      </c>
      <c r="J8" s="65">
        <f t="shared" si="0"/>
        <v>969</v>
      </c>
      <c r="K8" s="65">
        <f t="shared" si="0"/>
        <v>26</v>
      </c>
      <c r="L8" s="65">
        <f t="shared" si="0"/>
        <v>849</v>
      </c>
      <c r="M8" s="65">
        <f t="shared" si="0"/>
        <v>27</v>
      </c>
      <c r="N8" s="65">
        <f t="shared" si="0"/>
        <v>789</v>
      </c>
      <c r="O8" s="65">
        <f t="shared" si="0"/>
        <v>25</v>
      </c>
      <c r="P8" s="65">
        <f t="shared" si="0"/>
        <v>797</v>
      </c>
      <c r="Q8" s="65">
        <f t="shared" si="0"/>
        <v>32</v>
      </c>
      <c r="R8" s="65">
        <f t="shared" si="0"/>
        <v>492</v>
      </c>
      <c r="S8" s="65">
        <f t="shared" si="0"/>
        <v>34</v>
      </c>
      <c r="T8" s="65">
        <f t="shared" si="0"/>
        <v>1101</v>
      </c>
      <c r="U8" s="65">
        <f t="shared" si="0"/>
        <v>3169</v>
      </c>
      <c r="V8" s="65">
        <f t="shared" si="0"/>
        <v>969</v>
      </c>
    </row>
    <row r="9" spans="1:22" s="4" customFormat="1" ht="19.5" customHeight="1">
      <c r="A9" s="16"/>
      <c r="B9" s="24" t="s">
        <v>89</v>
      </c>
      <c r="C9" s="66">
        <f>C8</f>
        <v>14</v>
      </c>
      <c r="D9" s="66">
        <f aca="true" t="shared" si="1" ref="D9:U9">D8</f>
        <v>14</v>
      </c>
      <c r="E9" s="66">
        <f t="shared" si="1"/>
        <v>0</v>
      </c>
      <c r="F9" s="66">
        <f t="shared" si="1"/>
        <v>14</v>
      </c>
      <c r="G9" s="66">
        <f t="shared" si="1"/>
        <v>103</v>
      </c>
      <c r="H9" s="66">
        <f t="shared" si="1"/>
        <v>3404</v>
      </c>
      <c r="I9" s="66">
        <f t="shared" si="1"/>
        <v>25</v>
      </c>
      <c r="J9" s="66">
        <f t="shared" si="1"/>
        <v>969</v>
      </c>
      <c r="K9" s="66">
        <f t="shared" si="1"/>
        <v>26</v>
      </c>
      <c r="L9" s="66">
        <f t="shared" si="1"/>
        <v>849</v>
      </c>
      <c r="M9" s="66">
        <f t="shared" si="1"/>
        <v>27</v>
      </c>
      <c r="N9" s="66">
        <f t="shared" si="1"/>
        <v>789</v>
      </c>
      <c r="O9" s="66">
        <f t="shared" si="1"/>
        <v>25</v>
      </c>
      <c r="P9" s="66">
        <f t="shared" si="1"/>
        <v>797</v>
      </c>
      <c r="Q9" s="66">
        <f t="shared" si="1"/>
        <v>32</v>
      </c>
      <c r="R9" s="66">
        <f t="shared" si="1"/>
        <v>492</v>
      </c>
      <c r="S9" s="66">
        <f t="shared" si="1"/>
        <v>34</v>
      </c>
      <c r="T9" s="66">
        <f t="shared" si="1"/>
        <v>1101</v>
      </c>
      <c r="U9" s="66">
        <f t="shared" si="1"/>
        <v>3169</v>
      </c>
      <c r="V9" s="66">
        <f>V8</f>
        <v>969</v>
      </c>
    </row>
    <row r="10" spans="1:22" s="4" customFormat="1" ht="19.5" customHeight="1">
      <c r="A10" s="16"/>
      <c r="B10" s="24" t="s">
        <v>88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19.5" customHeight="1">
      <c r="A11" s="18" t="s">
        <v>2</v>
      </c>
      <c r="B11" s="23" t="s">
        <v>90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19.5" customHeight="1">
      <c r="A12" s="57">
        <v>1</v>
      </c>
      <c r="B12" s="61" t="s">
        <v>247</v>
      </c>
      <c r="C12" s="67">
        <v>1</v>
      </c>
      <c r="D12" s="67">
        <v>1</v>
      </c>
      <c r="E12" s="67"/>
      <c r="F12" s="67">
        <v>1</v>
      </c>
      <c r="G12" s="67">
        <f>I12+K12+M12+O12</f>
        <v>8</v>
      </c>
      <c r="H12" s="67">
        <f>J12+L12+N12+P12</f>
        <v>256</v>
      </c>
      <c r="I12" s="67">
        <v>2</v>
      </c>
      <c r="J12" s="67">
        <v>85</v>
      </c>
      <c r="K12" s="67">
        <v>2</v>
      </c>
      <c r="L12" s="67">
        <v>73</v>
      </c>
      <c r="M12" s="67">
        <v>2</v>
      </c>
      <c r="N12" s="67">
        <v>48</v>
      </c>
      <c r="O12" s="67">
        <v>2</v>
      </c>
      <c r="P12" s="67">
        <v>50</v>
      </c>
      <c r="Q12" s="67"/>
      <c r="R12" s="67"/>
      <c r="S12" s="67"/>
      <c r="T12" s="67"/>
      <c r="U12" s="67">
        <v>200</v>
      </c>
      <c r="V12" s="67">
        <v>85</v>
      </c>
    </row>
    <row r="13" spans="1:22" ht="19.5" customHeight="1">
      <c r="A13" s="57">
        <v>2</v>
      </c>
      <c r="B13" s="61" t="s">
        <v>249</v>
      </c>
      <c r="C13" s="67">
        <v>1</v>
      </c>
      <c r="D13" s="68">
        <v>1</v>
      </c>
      <c r="E13" s="68"/>
      <c r="F13" s="68">
        <v>1</v>
      </c>
      <c r="G13" s="67">
        <f aca="true" t="shared" si="2" ref="G13:G25">I13+K13+M13+O13</f>
        <v>11</v>
      </c>
      <c r="H13" s="67">
        <f aca="true" t="shared" si="3" ref="H13:H25">J13+L13+N13+P13</f>
        <v>431</v>
      </c>
      <c r="I13" s="68">
        <v>3</v>
      </c>
      <c r="J13" s="162">
        <v>136</v>
      </c>
      <c r="K13" s="68">
        <v>3</v>
      </c>
      <c r="L13" s="68">
        <v>105</v>
      </c>
      <c r="M13" s="68">
        <v>3</v>
      </c>
      <c r="N13" s="68">
        <v>98</v>
      </c>
      <c r="O13" s="68">
        <v>2</v>
      </c>
      <c r="P13" s="68">
        <v>92</v>
      </c>
      <c r="Q13" s="68"/>
      <c r="R13" s="68"/>
      <c r="S13" s="68"/>
      <c r="T13" s="68"/>
      <c r="U13" s="68">
        <v>329</v>
      </c>
      <c r="V13" s="68">
        <v>136</v>
      </c>
    </row>
    <row r="14" spans="1:22" ht="19.5" customHeight="1">
      <c r="A14" s="57">
        <v>3</v>
      </c>
      <c r="B14" s="61" t="s">
        <v>250</v>
      </c>
      <c r="C14" s="67">
        <v>1</v>
      </c>
      <c r="D14" s="68">
        <v>1</v>
      </c>
      <c r="E14" s="68"/>
      <c r="F14" s="68">
        <v>1</v>
      </c>
      <c r="G14" s="67">
        <f t="shared" si="2"/>
        <v>4</v>
      </c>
      <c r="H14" s="67">
        <f t="shared" si="3"/>
        <v>135</v>
      </c>
      <c r="I14" s="68">
        <v>1</v>
      </c>
      <c r="J14" s="68">
        <v>39</v>
      </c>
      <c r="K14" s="68">
        <v>1</v>
      </c>
      <c r="L14" s="68">
        <v>39</v>
      </c>
      <c r="M14" s="68">
        <v>1</v>
      </c>
      <c r="N14" s="68">
        <v>26</v>
      </c>
      <c r="O14" s="68">
        <v>1</v>
      </c>
      <c r="P14" s="68">
        <v>31</v>
      </c>
      <c r="Q14" s="68"/>
      <c r="R14" s="68"/>
      <c r="S14" s="68"/>
      <c r="T14" s="68"/>
      <c r="U14" s="68">
        <v>132</v>
      </c>
      <c r="V14" s="68">
        <v>39</v>
      </c>
    </row>
    <row r="15" spans="1:22" ht="19.5" customHeight="1">
      <c r="A15" s="57">
        <v>4</v>
      </c>
      <c r="B15" s="61" t="s">
        <v>251</v>
      </c>
      <c r="C15" s="67">
        <v>1</v>
      </c>
      <c r="D15" s="67">
        <v>1</v>
      </c>
      <c r="E15" s="67"/>
      <c r="F15" s="67">
        <v>1</v>
      </c>
      <c r="G15" s="67">
        <f t="shared" si="2"/>
        <v>5</v>
      </c>
      <c r="H15" s="67">
        <f t="shared" si="3"/>
        <v>178</v>
      </c>
      <c r="I15" s="67">
        <v>1</v>
      </c>
      <c r="J15" s="67">
        <v>45</v>
      </c>
      <c r="K15" s="67">
        <v>1</v>
      </c>
      <c r="L15" s="67">
        <v>37</v>
      </c>
      <c r="M15" s="67">
        <v>2</v>
      </c>
      <c r="N15" s="67">
        <v>50</v>
      </c>
      <c r="O15" s="67">
        <v>1</v>
      </c>
      <c r="P15" s="67">
        <v>46</v>
      </c>
      <c r="Q15" s="67"/>
      <c r="R15" s="67"/>
      <c r="S15" s="67"/>
      <c r="T15" s="67"/>
      <c r="U15" s="67">
        <v>172</v>
      </c>
      <c r="V15" s="67">
        <v>45</v>
      </c>
    </row>
    <row r="16" spans="1:22" s="21" customFormat="1" ht="19.5" customHeight="1">
      <c r="A16" s="57">
        <v>5</v>
      </c>
      <c r="B16" s="61" t="s">
        <v>253</v>
      </c>
      <c r="C16" s="67">
        <v>1</v>
      </c>
      <c r="D16" s="67">
        <v>1</v>
      </c>
      <c r="E16" s="67"/>
      <c r="F16" s="67">
        <v>1</v>
      </c>
      <c r="G16" s="67">
        <f>I16+K16+M16+O16</f>
        <v>6</v>
      </c>
      <c r="H16" s="67">
        <f>J16+L16+N16+P16</f>
        <v>188</v>
      </c>
      <c r="I16" s="67">
        <v>1</v>
      </c>
      <c r="J16" s="67">
        <v>44</v>
      </c>
      <c r="K16" s="67">
        <v>2</v>
      </c>
      <c r="L16" s="67">
        <v>56</v>
      </c>
      <c r="M16" s="67">
        <v>1</v>
      </c>
      <c r="N16" s="67">
        <v>39</v>
      </c>
      <c r="O16" s="67">
        <v>2</v>
      </c>
      <c r="P16" s="67">
        <v>49</v>
      </c>
      <c r="Q16" s="67"/>
      <c r="R16" s="67">
        <v>40</v>
      </c>
      <c r="S16" s="67">
        <v>0</v>
      </c>
      <c r="T16" s="67">
        <v>0</v>
      </c>
      <c r="U16" s="67">
        <v>181</v>
      </c>
      <c r="V16" s="67">
        <v>44</v>
      </c>
    </row>
    <row r="17" spans="1:22" ht="19.5" customHeight="1">
      <c r="A17" s="57">
        <v>6</v>
      </c>
      <c r="B17" s="61" t="s">
        <v>254</v>
      </c>
      <c r="C17" s="147">
        <v>1</v>
      </c>
      <c r="D17" s="147">
        <v>1</v>
      </c>
      <c r="E17" s="147"/>
      <c r="F17" s="68">
        <v>1</v>
      </c>
      <c r="G17" s="67">
        <f t="shared" si="2"/>
        <v>8</v>
      </c>
      <c r="H17" s="67">
        <f t="shared" si="3"/>
        <v>271</v>
      </c>
      <c r="I17" s="147">
        <v>2</v>
      </c>
      <c r="J17" s="147">
        <v>76</v>
      </c>
      <c r="K17" s="147">
        <v>2</v>
      </c>
      <c r="L17" s="147">
        <v>65</v>
      </c>
      <c r="M17" s="147">
        <v>2</v>
      </c>
      <c r="N17" s="147">
        <v>64</v>
      </c>
      <c r="O17" s="147">
        <v>2</v>
      </c>
      <c r="P17" s="147">
        <v>66</v>
      </c>
      <c r="Q17" s="147"/>
      <c r="R17" s="147">
        <v>50</v>
      </c>
      <c r="S17" s="147"/>
      <c r="T17" s="147"/>
      <c r="U17" s="147">
        <v>267</v>
      </c>
      <c r="V17" s="68">
        <v>76</v>
      </c>
    </row>
    <row r="18" spans="1:22" ht="19.5" customHeight="1">
      <c r="A18" s="57">
        <v>7</v>
      </c>
      <c r="B18" s="61" t="s">
        <v>258</v>
      </c>
      <c r="C18" s="67">
        <v>1</v>
      </c>
      <c r="D18" s="68">
        <v>1</v>
      </c>
      <c r="E18" s="68"/>
      <c r="F18" s="68">
        <v>1</v>
      </c>
      <c r="G18" s="67">
        <f t="shared" si="2"/>
        <v>5</v>
      </c>
      <c r="H18" s="67">
        <f t="shared" si="3"/>
        <v>181</v>
      </c>
      <c r="I18" s="68">
        <v>1</v>
      </c>
      <c r="J18" s="68">
        <v>44</v>
      </c>
      <c r="K18" s="68">
        <v>1</v>
      </c>
      <c r="L18" s="68">
        <v>42</v>
      </c>
      <c r="M18" s="68">
        <v>1</v>
      </c>
      <c r="N18" s="68">
        <v>41</v>
      </c>
      <c r="O18" s="68">
        <v>2</v>
      </c>
      <c r="P18" s="68">
        <v>54</v>
      </c>
      <c r="Q18" s="68"/>
      <c r="R18" s="68">
        <v>51</v>
      </c>
      <c r="S18" s="68"/>
      <c r="T18" s="68"/>
      <c r="U18" s="68">
        <v>178</v>
      </c>
      <c r="V18" s="68">
        <v>44</v>
      </c>
    </row>
    <row r="19" spans="1:22" ht="19.5" customHeight="1">
      <c r="A19" s="57">
        <v>8</v>
      </c>
      <c r="B19" s="61" t="s">
        <v>260</v>
      </c>
      <c r="C19" s="67">
        <v>1</v>
      </c>
      <c r="D19" s="67">
        <v>1</v>
      </c>
      <c r="E19" s="67"/>
      <c r="F19" s="67">
        <v>1</v>
      </c>
      <c r="G19" s="67">
        <f t="shared" si="2"/>
        <v>8</v>
      </c>
      <c r="H19" s="67">
        <f t="shared" si="3"/>
        <v>221</v>
      </c>
      <c r="I19" s="67">
        <v>2</v>
      </c>
      <c r="J19" s="67">
        <v>68</v>
      </c>
      <c r="K19" s="67">
        <v>2</v>
      </c>
      <c r="L19" s="67">
        <v>52</v>
      </c>
      <c r="M19" s="67">
        <v>2</v>
      </c>
      <c r="N19" s="67">
        <v>48</v>
      </c>
      <c r="O19" s="67">
        <v>2</v>
      </c>
      <c r="P19" s="67">
        <v>53</v>
      </c>
      <c r="Q19" s="67"/>
      <c r="R19" s="67">
        <v>46</v>
      </c>
      <c r="S19" s="67"/>
      <c r="T19" s="67"/>
      <c r="U19" s="67">
        <v>215</v>
      </c>
      <c r="V19" s="67">
        <v>68</v>
      </c>
    </row>
    <row r="20" spans="1:22" ht="19.5" customHeight="1">
      <c r="A20" s="57">
        <v>9</v>
      </c>
      <c r="B20" s="7" t="s">
        <v>248</v>
      </c>
      <c r="C20" s="67">
        <v>1</v>
      </c>
      <c r="D20" s="68">
        <v>1</v>
      </c>
      <c r="E20" s="68"/>
      <c r="F20" s="68">
        <v>1</v>
      </c>
      <c r="G20" s="67">
        <f t="shared" si="2"/>
        <v>8</v>
      </c>
      <c r="H20" s="67">
        <f t="shared" si="3"/>
        <v>220</v>
      </c>
      <c r="I20" s="68">
        <v>2</v>
      </c>
      <c r="J20" s="68">
        <v>58</v>
      </c>
      <c r="K20" s="68">
        <v>2</v>
      </c>
      <c r="L20" s="68">
        <v>54</v>
      </c>
      <c r="M20" s="68">
        <v>2</v>
      </c>
      <c r="N20" s="68">
        <v>56</v>
      </c>
      <c r="O20" s="68">
        <v>2</v>
      </c>
      <c r="P20" s="68">
        <v>52</v>
      </c>
      <c r="Q20" s="68"/>
      <c r="R20" s="68"/>
      <c r="S20" s="68">
        <v>8</v>
      </c>
      <c r="T20" s="68">
        <v>220</v>
      </c>
      <c r="U20" s="68">
        <v>217</v>
      </c>
      <c r="V20" s="68">
        <v>58</v>
      </c>
    </row>
    <row r="21" spans="1:22" ht="19.5" customHeight="1">
      <c r="A21" s="57">
        <v>10</v>
      </c>
      <c r="B21" s="61" t="s">
        <v>252</v>
      </c>
      <c r="C21" s="67">
        <v>1</v>
      </c>
      <c r="D21" s="68">
        <v>1</v>
      </c>
      <c r="E21" s="68"/>
      <c r="F21" s="68">
        <v>1</v>
      </c>
      <c r="G21" s="67">
        <f t="shared" si="2"/>
        <v>6</v>
      </c>
      <c r="H21" s="67">
        <f t="shared" si="3"/>
        <v>186</v>
      </c>
      <c r="I21" s="68">
        <v>2</v>
      </c>
      <c r="J21" s="68">
        <v>49</v>
      </c>
      <c r="K21" s="68">
        <v>1</v>
      </c>
      <c r="L21" s="68">
        <v>42</v>
      </c>
      <c r="M21" s="68">
        <v>2</v>
      </c>
      <c r="N21" s="68">
        <v>53</v>
      </c>
      <c r="O21" s="68">
        <v>1</v>
      </c>
      <c r="P21" s="68">
        <v>42</v>
      </c>
      <c r="Q21" s="68">
        <v>6</v>
      </c>
      <c r="R21" s="68">
        <v>39</v>
      </c>
      <c r="S21" s="68">
        <v>6</v>
      </c>
      <c r="T21" s="68">
        <v>186</v>
      </c>
      <c r="U21" s="68">
        <v>184</v>
      </c>
      <c r="V21" s="68">
        <v>49</v>
      </c>
    </row>
    <row r="22" spans="1:22" ht="19.5" customHeight="1">
      <c r="A22" s="57">
        <v>11</v>
      </c>
      <c r="B22" s="61" t="s">
        <v>255</v>
      </c>
      <c r="C22" s="67">
        <v>1</v>
      </c>
      <c r="D22" s="68">
        <v>1</v>
      </c>
      <c r="E22" s="68"/>
      <c r="F22" s="68">
        <v>1</v>
      </c>
      <c r="G22" s="67">
        <f t="shared" si="2"/>
        <v>8</v>
      </c>
      <c r="H22" s="67">
        <f t="shared" si="3"/>
        <v>300</v>
      </c>
      <c r="I22" s="68">
        <v>2</v>
      </c>
      <c r="J22" s="68">
        <v>90</v>
      </c>
      <c r="K22" s="68">
        <v>2</v>
      </c>
      <c r="L22" s="68">
        <v>69</v>
      </c>
      <c r="M22" s="68">
        <v>2</v>
      </c>
      <c r="N22" s="68">
        <v>69</v>
      </c>
      <c r="O22" s="68">
        <v>2</v>
      </c>
      <c r="P22" s="68">
        <v>72</v>
      </c>
      <c r="Q22" s="68">
        <f>G22</f>
        <v>8</v>
      </c>
      <c r="R22" s="68">
        <v>136</v>
      </c>
      <c r="S22" s="68">
        <v>8</v>
      </c>
      <c r="T22" s="68">
        <v>300</v>
      </c>
      <c r="U22" s="68">
        <v>291</v>
      </c>
      <c r="V22" s="68">
        <v>90</v>
      </c>
    </row>
    <row r="23" spans="1:22" ht="19.5" customHeight="1">
      <c r="A23" s="57">
        <v>12</v>
      </c>
      <c r="B23" s="61" t="s">
        <v>256</v>
      </c>
      <c r="C23" s="67">
        <v>1</v>
      </c>
      <c r="D23" s="68">
        <v>1</v>
      </c>
      <c r="E23" s="68"/>
      <c r="F23" s="68">
        <v>1</v>
      </c>
      <c r="G23" s="67">
        <f t="shared" si="2"/>
        <v>5</v>
      </c>
      <c r="H23" s="67">
        <f t="shared" si="3"/>
        <v>164</v>
      </c>
      <c r="I23" s="68">
        <v>1</v>
      </c>
      <c r="J23" s="68">
        <v>42</v>
      </c>
      <c r="K23" s="68">
        <v>1</v>
      </c>
      <c r="L23" s="68">
        <v>39</v>
      </c>
      <c r="M23" s="68">
        <v>1</v>
      </c>
      <c r="N23" s="68">
        <v>37</v>
      </c>
      <c r="O23" s="68">
        <v>2</v>
      </c>
      <c r="P23" s="68">
        <v>46</v>
      </c>
      <c r="Q23" s="68">
        <f>G23</f>
        <v>5</v>
      </c>
      <c r="R23" s="68">
        <v>63</v>
      </c>
      <c r="S23" s="68">
        <v>5</v>
      </c>
      <c r="T23" s="68">
        <v>164</v>
      </c>
      <c r="U23" s="68">
        <v>160</v>
      </c>
      <c r="V23" s="68">
        <v>42</v>
      </c>
    </row>
    <row r="24" spans="1:22" ht="19.5" customHeight="1">
      <c r="A24" s="57">
        <v>13</v>
      </c>
      <c r="B24" s="61" t="s">
        <v>257</v>
      </c>
      <c r="C24" s="67">
        <v>1</v>
      </c>
      <c r="D24" s="68">
        <v>1</v>
      </c>
      <c r="E24" s="68"/>
      <c r="F24" s="68">
        <v>1</v>
      </c>
      <c r="G24" s="67">
        <f t="shared" si="2"/>
        <v>7</v>
      </c>
      <c r="H24" s="67">
        <f t="shared" si="3"/>
        <v>231</v>
      </c>
      <c r="I24" s="68">
        <v>2</v>
      </c>
      <c r="J24" s="68">
        <v>75</v>
      </c>
      <c r="K24" s="68">
        <v>2</v>
      </c>
      <c r="L24" s="68">
        <v>57</v>
      </c>
      <c r="M24" s="68">
        <v>2</v>
      </c>
      <c r="N24" s="68">
        <v>57</v>
      </c>
      <c r="O24" s="68">
        <v>1</v>
      </c>
      <c r="P24" s="68">
        <v>42</v>
      </c>
      <c r="Q24" s="68">
        <v>7</v>
      </c>
      <c r="R24" s="68">
        <v>20</v>
      </c>
      <c r="S24" s="68">
        <v>7</v>
      </c>
      <c r="T24" s="68">
        <v>231</v>
      </c>
      <c r="U24" s="68">
        <v>227</v>
      </c>
      <c r="V24" s="68">
        <v>75</v>
      </c>
    </row>
    <row r="25" spans="1:22" ht="19.5" customHeight="1">
      <c r="A25" s="57">
        <v>14</v>
      </c>
      <c r="B25" s="61" t="s">
        <v>259</v>
      </c>
      <c r="C25" s="67">
        <v>1</v>
      </c>
      <c r="D25" s="68">
        <v>1</v>
      </c>
      <c r="E25" s="68"/>
      <c r="F25" s="68">
        <v>1</v>
      </c>
      <c r="G25" s="67">
        <f t="shared" si="2"/>
        <v>6</v>
      </c>
      <c r="H25" s="67">
        <f t="shared" si="3"/>
        <v>180</v>
      </c>
      <c r="I25" s="67">
        <v>1</v>
      </c>
      <c r="J25" s="67">
        <v>45</v>
      </c>
      <c r="K25" s="67">
        <v>2</v>
      </c>
      <c r="L25" s="67">
        <v>49</v>
      </c>
      <c r="M25" s="67">
        <v>2</v>
      </c>
      <c r="N25" s="67">
        <v>43</v>
      </c>
      <c r="O25" s="67">
        <v>1</v>
      </c>
      <c r="P25" s="67">
        <v>43</v>
      </c>
      <c r="Q25" s="68">
        <f>G25</f>
        <v>6</v>
      </c>
      <c r="R25" s="68">
        <v>47</v>
      </c>
      <c r="S25" s="67"/>
      <c r="T25" s="67"/>
      <c r="U25" s="67">
        <v>174</v>
      </c>
      <c r="V25" s="67">
        <v>45</v>
      </c>
    </row>
    <row r="26" spans="1:22" s="21" customFormat="1" ht="19.5" customHeight="1">
      <c r="A26" s="57">
        <v>15</v>
      </c>
      <c r="B26" s="7" t="s">
        <v>278</v>
      </c>
      <c r="C26" s="67"/>
      <c r="D26" s="68"/>
      <c r="E26" s="68"/>
      <c r="F26" s="68"/>
      <c r="G26" s="67">
        <v>8</v>
      </c>
      <c r="H26" s="67">
        <v>262</v>
      </c>
      <c r="I26" s="67">
        <v>2</v>
      </c>
      <c r="J26" s="67">
        <v>73</v>
      </c>
      <c r="K26" s="67">
        <v>2</v>
      </c>
      <c r="L26" s="67">
        <v>70</v>
      </c>
      <c r="M26" s="67">
        <v>2</v>
      </c>
      <c r="N26" s="67">
        <v>60</v>
      </c>
      <c r="O26" s="67">
        <v>2</v>
      </c>
      <c r="P26" s="67">
        <v>59</v>
      </c>
      <c r="Q26" s="67"/>
      <c r="R26" s="67"/>
      <c r="S26" s="67"/>
      <c r="T26" s="67"/>
      <c r="U26" s="67">
        <v>242</v>
      </c>
      <c r="V26" s="67">
        <v>73</v>
      </c>
    </row>
    <row r="27" spans="1:22" s="185" customFormat="1" ht="19.5" customHeight="1">
      <c r="A27" s="58" t="s">
        <v>3</v>
      </c>
      <c r="B27" s="20" t="s">
        <v>92</v>
      </c>
      <c r="C27" s="65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</row>
    <row r="28" spans="3:22" ht="16.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</row>
  </sheetData>
  <sheetProtection/>
  <mergeCells count="21">
    <mergeCell ref="U4:U6"/>
    <mergeCell ref="A2:V2"/>
    <mergeCell ref="F4:F6"/>
    <mergeCell ref="U3:V3"/>
    <mergeCell ref="I5:J5"/>
    <mergeCell ref="V4:V6"/>
    <mergeCell ref="A4:A6"/>
    <mergeCell ref="Q4:Q6"/>
    <mergeCell ref="R4:R6"/>
    <mergeCell ref="S4:T5"/>
    <mergeCell ref="A1:B1"/>
    <mergeCell ref="O5:P5"/>
    <mergeCell ref="G4:H5"/>
    <mergeCell ref="B4:B6"/>
    <mergeCell ref="A3:S3"/>
    <mergeCell ref="K5:L5"/>
    <mergeCell ref="A8:B8"/>
    <mergeCell ref="I4:P4"/>
    <mergeCell ref="C4:C6"/>
    <mergeCell ref="D4:E5"/>
    <mergeCell ref="M5:N5"/>
  </mergeCells>
  <printOptions horizontalCentered="1"/>
  <pageMargins left="0.24" right="0.16" top="0.38" bottom="0.36" header="0.3" footer="0.3"/>
  <pageSetup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zoomScale="85" zoomScaleNormal="85" zoomScalePageLayoutView="0" workbookViewId="0" topLeftCell="A1">
      <selection activeCell="A2" sqref="A2:V2"/>
    </sheetView>
  </sheetViews>
  <sheetFormatPr defaultColWidth="9.00390625" defaultRowHeight="15.75"/>
  <cols>
    <col min="1" max="1" width="4.375" style="21" customWidth="1"/>
    <col min="2" max="2" width="27.50390625" style="21" customWidth="1"/>
    <col min="3" max="3" width="6.875" style="59" customWidth="1"/>
    <col min="4" max="4" width="7.00390625" style="59" customWidth="1"/>
    <col min="5" max="5" width="8.875" style="59" customWidth="1"/>
    <col min="6" max="6" width="7.25390625" style="59" customWidth="1"/>
    <col min="7" max="22" width="6.625" style="59" customWidth="1"/>
    <col min="23" max="16384" width="9.00390625" style="6" customWidth="1"/>
  </cols>
  <sheetData>
    <row r="1" spans="1:2" ht="33" customHeight="1">
      <c r="A1" s="187" t="s">
        <v>231</v>
      </c>
      <c r="B1" s="187"/>
    </row>
    <row r="2" spans="1:22" ht="54" customHeight="1">
      <c r="A2" s="226" t="s">
        <v>312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1:22" ht="9.7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U3" s="228"/>
      <c r="V3" s="228"/>
    </row>
    <row r="4" spans="1:22" ht="15.75" customHeight="1">
      <c r="A4" s="221" t="s">
        <v>30</v>
      </c>
      <c r="B4" s="222" t="s">
        <v>0</v>
      </c>
      <c r="C4" s="222" t="s">
        <v>18</v>
      </c>
      <c r="D4" s="222" t="s">
        <v>5</v>
      </c>
      <c r="E4" s="222"/>
      <c r="F4" s="222" t="s">
        <v>296</v>
      </c>
      <c r="G4" s="222" t="s">
        <v>1</v>
      </c>
      <c r="H4" s="222"/>
      <c r="I4" s="222" t="s">
        <v>5</v>
      </c>
      <c r="J4" s="222"/>
      <c r="K4" s="222"/>
      <c r="L4" s="222"/>
      <c r="M4" s="222"/>
      <c r="N4" s="222"/>
      <c r="O4" s="222"/>
      <c r="P4" s="222"/>
      <c r="Q4" s="222" t="s">
        <v>52</v>
      </c>
      <c r="R4" s="222" t="s">
        <v>53</v>
      </c>
      <c r="S4" s="222" t="s">
        <v>21</v>
      </c>
      <c r="T4" s="222"/>
      <c r="U4" s="222" t="s">
        <v>22</v>
      </c>
      <c r="V4" s="222" t="s">
        <v>54</v>
      </c>
    </row>
    <row r="5" spans="1:22" ht="15">
      <c r="A5" s="221"/>
      <c r="B5" s="222"/>
      <c r="C5" s="222"/>
      <c r="D5" s="222"/>
      <c r="E5" s="222"/>
      <c r="F5" s="222"/>
      <c r="G5" s="222"/>
      <c r="H5" s="222"/>
      <c r="I5" s="222" t="s">
        <v>55</v>
      </c>
      <c r="J5" s="222"/>
      <c r="K5" s="222" t="s">
        <v>56</v>
      </c>
      <c r="L5" s="222"/>
      <c r="M5" s="222" t="s">
        <v>57</v>
      </c>
      <c r="N5" s="222"/>
      <c r="O5" s="222" t="s">
        <v>58</v>
      </c>
      <c r="P5" s="222"/>
      <c r="Q5" s="222"/>
      <c r="R5" s="222"/>
      <c r="S5" s="222"/>
      <c r="T5" s="222"/>
      <c r="U5" s="222"/>
      <c r="V5" s="222"/>
    </row>
    <row r="6" spans="1:22" ht="114.75" customHeight="1">
      <c r="A6" s="221"/>
      <c r="B6" s="222"/>
      <c r="C6" s="222"/>
      <c r="D6" s="19" t="s">
        <v>59</v>
      </c>
      <c r="E6" s="113" t="s">
        <v>60</v>
      </c>
      <c r="F6" s="222"/>
      <c r="G6" s="19" t="s">
        <v>4</v>
      </c>
      <c r="H6" s="19" t="s">
        <v>29</v>
      </c>
      <c r="I6" s="19" t="s">
        <v>4</v>
      </c>
      <c r="J6" s="19" t="s">
        <v>29</v>
      </c>
      <c r="K6" s="19" t="s">
        <v>4</v>
      </c>
      <c r="L6" s="19" t="s">
        <v>29</v>
      </c>
      <c r="M6" s="19" t="s">
        <v>4</v>
      </c>
      <c r="N6" s="19" t="s">
        <v>29</v>
      </c>
      <c r="O6" s="19" t="s">
        <v>4</v>
      </c>
      <c r="P6" s="19" t="s">
        <v>29</v>
      </c>
      <c r="Q6" s="222"/>
      <c r="R6" s="222"/>
      <c r="S6" s="19" t="s">
        <v>4</v>
      </c>
      <c r="T6" s="19" t="s">
        <v>29</v>
      </c>
      <c r="U6" s="222"/>
      <c r="V6" s="222"/>
    </row>
    <row r="7" spans="1:22" s="4" customFormat="1" ht="77.25" customHeight="1">
      <c r="A7" s="18"/>
      <c r="B7" s="19"/>
      <c r="C7" s="19"/>
      <c r="D7" s="19"/>
      <c r="E7" s="19"/>
      <c r="F7" s="8"/>
      <c r="G7" s="114" t="s">
        <v>95</v>
      </c>
      <c r="H7" s="114" t="s">
        <v>96</v>
      </c>
      <c r="I7" s="22">
        <v>3</v>
      </c>
      <c r="J7" s="22">
        <v>4</v>
      </c>
      <c r="K7" s="22">
        <v>5</v>
      </c>
      <c r="L7" s="22">
        <v>6</v>
      </c>
      <c r="M7" s="22">
        <v>7</v>
      </c>
      <c r="N7" s="22">
        <v>8</v>
      </c>
      <c r="O7" s="22">
        <v>9</v>
      </c>
      <c r="P7" s="22">
        <v>10</v>
      </c>
      <c r="Q7" s="22"/>
      <c r="R7" s="22"/>
      <c r="S7" s="19"/>
      <c r="T7" s="19"/>
      <c r="U7" s="19"/>
      <c r="V7" s="8"/>
    </row>
    <row r="8" spans="1:22" s="2" customFormat="1" ht="19.5" customHeight="1">
      <c r="A8" s="223" t="s">
        <v>91</v>
      </c>
      <c r="B8" s="224"/>
      <c r="C8" s="65">
        <f>SUM(C11:C25)</f>
        <v>14</v>
      </c>
      <c r="D8" s="65">
        <f aca="true" t="shared" si="0" ref="D8:V8">SUM(D11:D25)</f>
        <v>14</v>
      </c>
      <c r="E8" s="65">
        <f t="shared" si="0"/>
        <v>0</v>
      </c>
      <c r="F8" s="65">
        <f t="shared" si="0"/>
        <v>14</v>
      </c>
      <c r="G8" s="65">
        <f t="shared" si="0"/>
        <v>104</v>
      </c>
      <c r="H8" s="65">
        <f t="shared" si="0"/>
        <v>3488</v>
      </c>
      <c r="I8" s="65">
        <f t="shared" si="0"/>
        <v>28</v>
      </c>
      <c r="J8" s="65">
        <f t="shared" si="0"/>
        <v>875</v>
      </c>
      <c r="K8" s="65">
        <f t="shared" si="0"/>
        <v>25</v>
      </c>
      <c r="L8" s="65">
        <f t="shared" si="0"/>
        <v>969</v>
      </c>
      <c r="M8" s="65">
        <f t="shared" si="0"/>
        <v>26</v>
      </c>
      <c r="N8" s="65">
        <f t="shared" si="0"/>
        <v>849</v>
      </c>
      <c r="O8" s="65">
        <f t="shared" si="0"/>
        <v>25</v>
      </c>
      <c r="P8" s="65">
        <f t="shared" si="0"/>
        <v>789</v>
      </c>
      <c r="Q8" s="65">
        <f t="shared" si="0"/>
        <v>32</v>
      </c>
      <c r="R8" s="65">
        <f t="shared" si="0"/>
        <v>548</v>
      </c>
      <c r="S8" s="65">
        <f t="shared" si="0"/>
        <v>40</v>
      </c>
      <c r="T8" s="65">
        <f t="shared" si="0"/>
        <v>1329</v>
      </c>
      <c r="U8" s="65">
        <f t="shared" si="0"/>
        <v>3266</v>
      </c>
      <c r="V8" s="65">
        <f t="shared" si="0"/>
        <v>875</v>
      </c>
    </row>
    <row r="9" spans="1:22" s="4" customFormat="1" ht="19.5" customHeight="1">
      <c r="A9" s="16"/>
      <c r="B9" s="24" t="s">
        <v>89</v>
      </c>
      <c r="C9" s="66">
        <f>C8</f>
        <v>14</v>
      </c>
      <c r="D9" s="66">
        <f aca="true" t="shared" si="1" ref="D9:U9">D8</f>
        <v>14</v>
      </c>
      <c r="E9" s="66">
        <f t="shared" si="1"/>
        <v>0</v>
      </c>
      <c r="F9" s="66">
        <f t="shared" si="1"/>
        <v>14</v>
      </c>
      <c r="G9" s="66">
        <f t="shared" si="1"/>
        <v>104</v>
      </c>
      <c r="H9" s="66">
        <f t="shared" si="1"/>
        <v>3488</v>
      </c>
      <c r="I9" s="66">
        <f t="shared" si="1"/>
        <v>28</v>
      </c>
      <c r="J9" s="66">
        <f t="shared" si="1"/>
        <v>875</v>
      </c>
      <c r="K9" s="66">
        <f t="shared" si="1"/>
        <v>25</v>
      </c>
      <c r="L9" s="66">
        <f t="shared" si="1"/>
        <v>969</v>
      </c>
      <c r="M9" s="66">
        <f t="shared" si="1"/>
        <v>26</v>
      </c>
      <c r="N9" s="66">
        <f t="shared" si="1"/>
        <v>849</v>
      </c>
      <c r="O9" s="66">
        <f t="shared" si="1"/>
        <v>25</v>
      </c>
      <c r="P9" s="66">
        <f t="shared" si="1"/>
        <v>789</v>
      </c>
      <c r="Q9" s="66">
        <f t="shared" si="1"/>
        <v>32</v>
      </c>
      <c r="R9" s="66">
        <f t="shared" si="1"/>
        <v>548</v>
      </c>
      <c r="S9" s="66">
        <f t="shared" si="1"/>
        <v>40</v>
      </c>
      <c r="T9" s="66">
        <f t="shared" si="1"/>
        <v>1329</v>
      </c>
      <c r="U9" s="66">
        <f t="shared" si="1"/>
        <v>3266</v>
      </c>
      <c r="V9" s="66">
        <f>V8</f>
        <v>875</v>
      </c>
    </row>
    <row r="10" spans="1:22" s="149" customFormat="1" ht="19.5" customHeight="1">
      <c r="A10" s="65" t="s">
        <v>2</v>
      </c>
      <c r="B10" s="148" t="s">
        <v>90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s="149" customFormat="1" ht="19.5" customHeight="1">
      <c r="A11" s="68">
        <v>1</v>
      </c>
      <c r="B11" s="150" t="s">
        <v>247</v>
      </c>
      <c r="C11" s="67">
        <v>1</v>
      </c>
      <c r="D11" s="67">
        <v>1</v>
      </c>
      <c r="E11" s="67"/>
      <c r="F11" s="67">
        <v>1</v>
      </c>
      <c r="G11" s="67">
        <f>I11+K11+M11+O11</f>
        <v>8</v>
      </c>
      <c r="H11" s="67">
        <f>J11+L11+N11+P11</f>
        <v>278</v>
      </c>
      <c r="I11" s="67">
        <v>2</v>
      </c>
      <c r="J11" s="67">
        <v>72</v>
      </c>
      <c r="K11" s="67">
        <v>2</v>
      </c>
      <c r="L11" s="67">
        <v>85</v>
      </c>
      <c r="M11" s="67">
        <v>2</v>
      </c>
      <c r="N11" s="67">
        <v>73</v>
      </c>
      <c r="O11" s="67">
        <v>2</v>
      </c>
      <c r="P11" s="67">
        <v>48</v>
      </c>
      <c r="Q11" s="67"/>
      <c r="R11" s="67"/>
      <c r="S11" s="67"/>
      <c r="T11" s="67"/>
      <c r="U11" s="67">
        <v>213</v>
      </c>
      <c r="V11" s="67">
        <v>72</v>
      </c>
    </row>
    <row r="12" spans="1:22" s="152" customFormat="1" ht="19.5" customHeight="1">
      <c r="A12" s="68">
        <v>2</v>
      </c>
      <c r="B12" s="150" t="s">
        <v>249</v>
      </c>
      <c r="C12" s="67">
        <v>1</v>
      </c>
      <c r="D12" s="68">
        <v>1</v>
      </c>
      <c r="E12" s="68"/>
      <c r="F12" s="68">
        <v>1</v>
      </c>
      <c r="G12" s="67">
        <f aca="true" t="shared" si="2" ref="G12:G24">I12+K12+M12+O12</f>
        <v>11</v>
      </c>
      <c r="H12" s="67">
        <f aca="true" t="shared" si="3" ref="H12:H24">J12+L12+N12+P12</f>
        <v>429</v>
      </c>
      <c r="I12" s="151">
        <v>2</v>
      </c>
      <c r="J12" s="151">
        <v>90</v>
      </c>
      <c r="K12" s="151">
        <v>3</v>
      </c>
      <c r="L12" s="151">
        <v>136</v>
      </c>
      <c r="M12" s="151">
        <v>3</v>
      </c>
      <c r="N12" s="151">
        <v>105</v>
      </c>
      <c r="O12" s="151">
        <v>3</v>
      </c>
      <c r="P12" s="151">
        <v>98</v>
      </c>
      <c r="Q12" s="68"/>
      <c r="R12" s="68"/>
      <c r="S12" s="68"/>
      <c r="T12" s="68"/>
      <c r="U12" s="68">
        <v>355</v>
      </c>
      <c r="V12" s="68">
        <v>90</v>
      </c>
    </row>
    <row r="13" spans="1:22" s="149" customFormat="1" ht="19.5" customHeight="1">
      <c r="A13" s="68">
        <v>3</v>
      </c>
      <c r="B13" s="150" t="s">
        <v>250</v>
      </c>
      <c r="C13" s="67">
        <v>1</v>
      </c>
      <c r="D13" s="67">
        <v>1</v>
      </c>
      <c r="E13" s="67"/>
      <c r="F13" s="67">
        <v>1</v>
      </c>
      <c r="G13" s="67">
        <f t="shared" si="2"/>
        <v>5</v>
      </c>
      <c r="H13" s="67">
        <f t="shared" si="3"/>
        <v>151</v>
      </c>
      <c r="I13" s="67">
        <v>2</v>
      </c>
      <c r="J13" s="67">
        <v>47</v>
      </c>
      <c r="K13" s="67">
        <v>1</v>
      </c>
      <c r="L13" s="67">
        <v>39</v>
      </c>
      <c r="M13" s="67">
        <v>1</v>
      </c>
      <c r="N13" s="67">
        <v>39</v>
      </c>
      <c r="O13" s="67">
        <v>1</v>
      </c>
      <c r="P13" s="67">
        <v>26</v>
      </c>
      <c r="Q13" s="67"/>
      <c r="R13" s="67"/>
      <c r="S13" s="67"/>
      <c r="T13" s="67"/>
      <c r="U13" s="67">
        <v>144</v>
      </c>
      <c r="V13" s="67">
        <v>47</v>
      </c>
    </row>
    <row r="14" spans="1:22" s="149" customFormat="1" ht="19.5" customHeight="1">
      <c r="A14" s="68">
        <v>4</v>
      </c>
      <c r="B14" s="150" t="s">
        <v>251</v>
      </c>
      <c r="C14" s="67">
        <v>1</v>
      </c>
      <c r="D14" s="67">
        <v>1</v>
      </c>
      <c r="E14" s="67"/>
      <c r="F14" s="67">
        <v>1</v>
      </c>
      <c r="G14" s="67">
        <f t="shared" si="2"/>
        <v>6</v>
      </c>
      <c r="H14" s="67">
        <f t="shared" si="3"/>
        <v>186</v>
      </c>
      <c r="I14" s="67">
        <v>2</v>
      </c>
      <c r="J14" s="67">
        <v>54</v>
      </c>
      <c r="K14" s="67">
        <v>1</v>
      </c>
      <c r="L14" s="67">
        <v>45</v>
      </c>
      <c r="M14" s="67">
        <v>1</v>
      </c>
      <c r="N14" s="67">
        <v>37</v>
      </c>
      <c r="O14" s="67">
        <v>2</v>
      </c>
      <c r="P14" s="67">
        <v>50</v>
      </c>
      <c r="Q14" s="67"/>
      <c r="R14" s="67"/>
      <c r="S14" s="67"/>
      <c r="T14" s="67"/>
      <c r="U14" s="67">
        <v>179</v>
      </c>
      <c r="V14" s="67">
        <v>54</v>
      </c>
    </row>
    <row r="15" spans="1:22" s="160" customFormat="1" ht="19.5" customHeight="1">
      <c r="A15" s="68">
        <v>5</v>
      </c>
      <c r="B15" s="150" t="s">
        <v>253</v>
      </c>
      <c r="C15" s="67">
        <v>1</v>
      </c>
      <c r="D15" s="67">
        <v>1</v>
      </c>
      <c r="E15" s="67"/>
      <c r="F15" s="67">
        <v>1</v>
      </c>
      <c r="G15" s="67">
        <f>I15+K15+M15+O15</f>
        <v>6</v>
      </c>
      <c r="H15" s="67">
        <f>J15+L15+N15+P15</f>
        <v>186</v>
      </c>
      <c r="I15" s="67">
        <v>2</v>
      </c>
      <c r="J15" s="67">
        <v>47</v>
      </c>
      <c r="K15" s="67">
        <v>1</v>
      </c>
      <c r="L15" s="67">
        <v>44</v>
      </c>
      <c r="M15" s="67">
        <v>2</v>
      </c>
      <c r="N15" s="67">
        <v>56</v>
      </c>
      <c r="O15" s="67">
        <v>1</v>
      </c>
      <c r="P15" s="67">
        <v>39</v>
      </c>
      <c r="Q15" s="67"/>
      <c r="R15" s="67">
        <v>41</v>
      </c>
      <c r="S15" s="67"/>
      <c r="T15" s="67"/>
      <c r="U15" s="67">
        <v>178</v>
      </c>
      <c r="V15" s="67">
        <v>47</v>
      </c>
    </row>
    <row r="16" spans="1:22" s="149" customFormat="1" ht="19.5" customHeight="1">
      <c r="A16" s="68">
        <v>6</v>
      </c>
      <c r="B16" s="150" t="s">
        <v>254</v>
      </c>
      <c r="C16" s="147">
        <v>1</v>
      </c>
      <c r="D16" s="147">
        <v>1</v>
      </c>
      <c r="E16" s="147"/>
      <c r="F16" s="68">
        <v>1</v>
      </c>
      <c r="G16" s="67">
        <f t="shared" si="2"/>
        <v>8</v>
      </c>
      <c r="H16" s="67">
        <f t="shared" si="3"/>
        <v>263</v>
      </c>
      <c r="I16" s="147">
        <v>2</v>
      </c>
      <c r="J16" s="147">
        <v>58</v>
      </c>
      <c r="K16" s="147">
        <v>2</v>
      </c>
      <c r="L16" s="147">
        <v>76</v>
      </c>
      <c r="M16" s="147">
        <v>2</v>
      </c>
      <c r="N16" s="147">
        <v>65</v>
      </c>
      <c r="O16" s="147">
        <v>2</v>
      </c>
      <c r="P16" s="147">
        <v>64</v>
      </c>
      <c r="Q16" s="147"/>
      <c r="R16" s="147">
        <v>45</v>
      </c>
      <c r="S16" s="147"/>
      <c r="T16" s="147"/>
      <c r="U16" s="147">
        <v>257</v>
      </c>
      <c r="V16" s="68">
        <v>58</v>
      </c>
    </row>
    <row r="17" spans="1:22" s="149" customFormat="1" ht="19.5" customHeight="1">
      <c r="A17" s="68">
        <v>7</v>
      </c>
      <c r="B17" s="150" t="s">
        <v>258</v>
      </c>
      <c r="C17" s="67">
        <v>1</v>
      </c>
      <c r="D17" s="68">
        <v>1</v>
      </c>
      <c r="E17" s="68"/>
      <c r="F17" s="68">
        <v>1</v>
      </c>
      <c r="G17" s="67">
        <f t="shared" si="2"/>
        <v>5</v>
      </c>
      <c r="H17" s="67">
        <f t="shared" si="3"/>
        <v>175</v>
      </c>
      <c r="I17" s="68">
        <v>2</v>
      </c>
      <c r="J17" s="68">
        <v>48</v>
      </c>
      <c r="K17" s="68">
        <v>1</v>
      </c>
      <c r="L17" s="68">
        <v>44</v>
      </c>
      <c r="M17" s="68">
        <v>1</v>
      </c>
      <c r="N17" s="68">
        <v>42</v>
      </c>
      <c r="O17" s="68">
        <v>1</v>
      </c>
      <c r="P17" s="68">
        <v>41</v>
      </c>
      <c r="Q17" s="68"/>
      <c r="R17" s="68">
        <v>49</v>
      </c>
      <c r="S17" s="68"/>
      <c r="T17" s="68"/>
      <c r="U17" s="68">
        <v>172</v>
      </c>
      <c r="V17" s="68">
        <v>48</v>
      </c>
    </row>
    <row r="18" spans="1:22" s="152" customFormat="1" ht="19.5" customHeight="1">
      <c r="A18" s="68">
        <v>8</v>
      </c>
      <c r="B18" s="150" t="s">
        <v>260</v>
      </c>
      <c r="C18" s="67">
        <v>1</v>
      </c>
      <c r="D18" s="67">
        <v>1</v>
      </c>
      <c r="E18" s="67"/>
      <c r="F18" s="67">
        <v>1</v>
      </c>
      <c r="G18" s="67">
        <f t="shared" si="2"/>
        <v>7</v>
      </c>
      <c r="H18" s="67">
        <f t="shared" si="3"/>
        <v>226</v>
      </c>
      <c r="I18" s="67">
        <v>2</v>
      </c>
      <c r="J18" s="67">
        <v>58</v>
      </c>
      <c r="K18" s="67">
        <v>2</v>
      </c>
      <c r="L18" s="67">
        <v>68</v>
      </c>
      <c r="M18" s="67">
        <v>2</v>
      </c>
      <c r="N18" s="67">
        <v>52</v>
      </c>
      <c r="O18" s="67">
        <v>1</v>
      </c>
      <c r="P18" s="67">
        <v>48</v>
      </c>
      <c r="Q18" s="67"/>
      <c r="R18" s="67">
        <v>45</v>
      </c>
      <c r="S18" s="67"/>
      <c r="T18" s="67"/>
      <c r="U18" s="67">
        <v>217</v>
      </c>
      <c r="V18" s="67">
        <v>58</v>
      </c>
    </row>
    <row r="19" spans="1:22" s="152" customFormat="1" ht="19.5" customHeight="1">
      <c r="A19" s="68">
        <v>9</v>
      </c>
      <c r="B19" s="153" t="s">
        <v>248</v>
      </c>
      <c r="C19" s="67">
        <v>1</v>
      </c>
      <c r="D19" s="68">
        <v>1</v>
      </c>
      <c r="E19" s="68"/>
      <c r="F19" s="68">
        <v>1</v>
      </c>
      <c r="G19" s="67">
        <f t="shared" si="2"/>
        <v>8</v>
      </c>
      <c r="H19" s="67">
        <f t="shared" si="3"/>
        <v>238</v>
      </c>
      <c r="I19" s="68">
        <v>2</v>
      </c>
      <c r="J19" s="68">
        <v>70</v>
      </c>
      <c r="K19" s="68">
        <v>2</v>
      </c>
      <c r="L19" s="68">
        <v>58</v>
      </c>
      <c r="M19" s="68">
        <v>2</v>
      </c>
      <c r="N19" s="68">
        <v>54</v>
      </c>
      <c r="O19" s="68">
        <v>2</v>
      </c>
      <c r="P19" s="68">
        <v>56</v>
      </c>
      <c r="Q19" s="68"/>
      <c r="R19" s="68"/>
      <c r="S19" s="68">
        <v>8</v>
      </c>
      <c r="T19" s="68">
        <v>238</v>
      </c>
      <c r="U19" s="68">
        <v>233</v>
      </c>
      <c r="V19" s="68">
        <v>70</v>
      </c>
    </row>
    <row r="20" spans="1:22" s="152" customFormat="1" ht="19.5" customHeight="1">
      <c r="A20" s="68">
        <v>10</v>
      </c>
      <c r="B20" s="150" t="s">
        <v>252</v>
      </c>
      <c r="C20" s="67">
        <v>1</v>
      </c>
      <c r="D20" s="68">
        <v>1</v>
      </c>
      <c r="E20" s="68"/>
      <c r="F20" s="68">
        <v>1</v>
      </c>
      <c r="G20" s="67">
        <f t="shared" si="2"/>
        <v>6</v>
      </c>
      <c r="H20" s="67">
        <f t="shared" si="3"/>
        <v>182</v>
      </c>
      <c r="I20" s="68">
        <v>1</v>
      </c>
      <c r="J20" s="68">
        <v>38</v>
      </c>
      <c r="K20" s="68">
        <v>2</v>
      </c>
      <c r="L20" s="68">
        <v>49</v>
      </c>
      <c r="M20" s="68">
        <v>1</v>
      </c>
      <c r="N20" s="68">
        <v>42</v>
      </c>
      <c r="O20" s="68">
        <v>2</v>
      </c>
      <c r="P20" s="68">
        <v>53</v>
      </c>
      <c r="Q20" s="68">
        <v>6</v>
      </c>
      <c r="R20" s="68">
        <v>76</v>
      </c>
      <c r="S20" s="68">
        <v>6</v>
      </c>
      <c r="T20" s="68">
        <v>182</v>
      </c>
      <c r="U20" s="68">
        <v>179</v>
      </c>
      <c r="V20" s="68">
        <v>38</v>
      </c>
    </row>
    <row r="21" spans="1:22" s="152" customFormat="1" ht="19.5" customHeight="1">
      <c r="A21" s="68">
        <v>11</v>
      </c>
      <c r="B21" s="150" t="s">
        <v>255</v>
      </c>
      <c r="C21" s="67">
        <v>1</v>
      </c>
      <c r="D21" s="68">
        <v>1</v>
      </c>
      <c r="E21" s="68"/>
      <c r="F21" s="68">
        <v>1</v>
      </c>
      <c r="G21" s="67">
        <f t="shared" si="2"/>
        <v>8</v>
      </c>
      <c r="H21" s="67">
        <f t="shared" si="3"/>
        <v>304</v>
      </c>
      <c r="I21" s="68">
        <v>2</v>
      </c>
      <c r="J21" s="68">
        <v>76</v>
      </c>
      <c r="K21" s="68">
        <v>2</v>
      </c>
      <c r="L21" s="68">
        <v>90</v>
      </c>
      <c r="M21" s="68">
        <v>2</v>
      </c>
      <c r="N21" s="68">
        <v>69</v>
      </c>
      <c r="O21" s="68">
        <v>2</v>
      </c>
      <c r="P21" s="68">
        <v>69</v>
      </c>
      <c r="Q21" s="68">
        <f>G21</f>
        <v>8</v>
      </c>
      <c r="R21" s="68">
        <v>144</v>
      </c>
      <c r="S21" s="68">
        <v>8</v>
      </c>
      <c r="T21" s="68">
        <v>304</v>
      </c>
      <c r="U21" s="68">
        <v>301</v>
      </c>
      <c r="V21" s="68">
        <v>76</v>
      </c>
    </row>
    <row r="22" spans="1:22" s="152" customFormat="1" ht="19.5" customHeight="1">
      <c r="A22" s="68">
        <v>12</v>
      </c>
      <c r="B22" s="150" t="s">
        <v>256</v>
      </c>
      <c r="C22" s="67">
        <v>1</v>
      </c>
      <c r="D22" s="68">
        <v>1</v>
      </c>
      <c r="E22" s="68"/>
      <c r="F22" s="68">
        <v>1</v>
      </c>
      <c r="G22" s="67">
        <f t="shared" si="2"/>
        <v>5</v>
      </c>
      <c r="H22" s="67">
        <f t="shared" si="3"/>
        <v>165</v>
      </c>
      <c r="I22" s="68">
        <v>2</v>
      </c>
      <c r="J22" s="68">
        <v>47</v>
      </c>
      <c r="K22" s="68">
        <v>1</v>
      </c>
      <c r="L22" s="68">
        <v>42</v>
      </c>
      <c r="M22" s="68">
        <v>1</v>
      </c>
      <c r="N22" s="68">
        <v>39</v>
      </c>
      <c r="O22" s="68">
        <v>1</v>
      </c>
      <c r="P22" s="68">
        <v>37</v>
      </c>
      <c r="Q22" s="68">
        <f>G22</f>
        <v>5</v>
      </c>
      <c r="R22" s="68">
        <v>66</v>
      </c>
      <c r="S22" s="68">
        <v>5</v>
      </c>
      <c r="T22" s="68">
        <v>165</v>
      </c>
      <c r="U22" s="68">
        <v>159</v>
      </c>
      <c r="V22" s="68">
        <v>47</v>
      </c>
    </row>
    <row r="23" spans="1:22" s="152" customFormat="1" ht="19.5" customHeight="1">
      <c r="A23" s="68">
        <v>13</v>
      </c>
      <c r="B23" s="150" t="s">
        <v>257</v>
      </c>
      <c r="C23" s="67">
        <v>1</v>
      </c>
      <c r="D23" s="68">
        <v>1</v>
      </c>
      <c r="E23" s="68"/>
      <c r="F23" s="68">
        <v>1</v>
      </c>
      <c r="G23" s="67">
        <f t="shared" si="2"/>
        <v>8</v>
      </c>
      <c r="H23" s="67">
        <f t="shared" si="3"/>
        <v>254</v>
      </c>
      <c r="I23" s="68">
        <v>2</v>
      </c>
      <c r="J23" s="68">
        <v>65</v>
      </c>
      <c r="K23" s="68">
        <v>2</v>
      </c>
      <c r="L23" s="68">
        <v>75</v>
      </c>
      <c r="M23" s="68">
        <v>2</v>
      </c>
      <c r="N23" s="68">
        <v>57</v>
      </c>
      <c r="O23" s="68">
        <v>2</v>
      </c>
      <c r="P23" s="68">
        <v>57</v>
      </c>
      <c r="Q23" s="68">
        <v>8</v>
      </c>
      <c r="R23" s="68">
        <v>25</v>
      </c>
      <c r="S23" s="68">
        <v>8</v>
      </c>
      <c r="T23" s="68">
        <v>254</v>
      </c>
      <c r="U23" s="68">
        <v>251</v>
      </c>
      <c r="V23" s="68">
        <v>65</v>
      </c>
    </row>
    <row r="24" spans="1:22" s="152" customFormat="1" ht="19.5" customHeight="1">
      <c r="A24" s="68">
        <v>14</v>
      </c>
      <c r="B24" s="150" t="s">
        <v>259</v>
      </c>
      <c r="C24" s="67">
        <v>1</v>
      </c>
      <c r="D24" s="68">
        <v>1</v>
      </c>
      <c r="E24" s="68"/>
      <c r="F24" s="68">
        <v>1</v>
      </c>
      <c r="G24" s="67">
        <f t="shared" si="2"/>
        <v>5</v>
      </c>
      <c r="H24" s="67">
        <f t="shared" si="3"/>
        <v>186</v>
      </c>
      <c r="I24" s="68">
        <v>1</v>
      </c>
      <c r="J24" s="68">
        <v>49</v>
      </c>
      <c r="K24" s="68">
        <v>1</v>
      </c>
      <c r="L24" s="68">
        <v>45</v>
      </c>
      <c r="M24" s="68">
        <v>2</v>
      </c>
      <c r="N24" s="68">
        <v>49</v>
      </c>
      <c r="O24" s="68">
        <v>1</v>
      </c>
      <c r="P24" s="68">
        <v>43</v>
      </c>
      <c r="Q24" s="68">
        <f>G24</f>
        <v>5</v>
      </c>
      <c r="R24" s="68">
        <v>57</v>
      </c>
      <c r="S24" s="68">
        <v>5</v>
      </c>
      <c r="T24" s="68">
        <v>186</v>
      </c>
      <c r="U24" s="68">
        <v>180</v>
      </c>
      <c r="V24" s="68">
        <v>49</v>
      </c>
    </row>
    <row r="25" spans="1:22" s="155" customFormat="1" ht="19.5" customHeight="1">
      <c r="A25" s="68">
        <v>15</v>
      </c>
      <c r="B25" s="153" t="s">
        <v>278</v>
      </c>
      <c r="C25" s="111"/>
      <c r="D25" s="112"/>
      <c r="E25" s="112"/>
      <c r="F25" s="112"/>
      <c r="G25" s="67">
        <v>8</v>
      </c>
      <c r="H25" s="67">
        <v>265</v>
      </c>
      <c r="I25" s="67">
        <v>2</v>
      </c>
      <c r="J25" s="67">
        <v>56</v>
      </c>
      <c r="K25" s="67">
        <v>2</v>
      </c>
      <c r="L25" s="67">
        <v>73</v>
      </c>
      <c r="M25" s="67">
        <v>2</v>
      </c>
      <c r="N25" s="67">
        <v>70</v>
      </c>
      <c r="O25" s="67">
        <v>2</v>
      </c>
      <c r="P25" s="67">
        <v>60</v>
      </c>
      <c r="Q25" s="67"/>
      <c r="R25" s="67"/>
      <c r="S25" s="67"/>
      <c r="T25" s="67"/>
      <c r="U25" s="67">
        <v>248</v>
      </c>
      <c r="V25" s="67">
        <v>56</v>
      </c>
    </row>
    <row r="26" spans="1:22" s="149" customFormat="1" ht="19.5" customHeight="1">
      <c r="A26" s="80" t="s">
        <v>3</v>
      </c>
      <c r="B26" s="154" t="s">
        <v>92</v>
      </c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</row>
  </sheetData>
  <sheetProtection/>
  <mergeCells count="21">
    <mergeCell ref="V4:V6"/>
    <mergeCell ref="U4:U6"/>
    <mergeCell ref="R4:R6"/>
    <mergeCell ref="S4:T5"/>
    <mergeCell ref="F4:F6"/>
    <mergeCell ref="A1:B1"/>
    <mergeCell ref="A2:V2"/>
    <mergeCell ref="A3:S3"/>
    <mergeCell ref="U3:V3"/>
    <mergeCell ref="A4:A6"/>
    <mergeCell ref="D4:E5"/>
    <mergeCell ref="M5:N5"/>
    <mergeCell ref="O5:P5"/>
    <mergeCell ref="C4:C6"/>
    <mergeCell ref="B4:B6"/>
    <mergeCell ref="A8:B8"/>
    <mergeCell ref="I5:J5"/>
    <mergeCell ref="I4:P4"/>
    <mergeCell ref="G4:H5"/>
    <mergeCell ref="K5:L5"/>
    <mergeCell ref="Q4:Q6"/>
  </mergeCells>
  <printOptions horizontalCentered="1"/>
  <pageMargins left="0.24" right="0.16" top="0.38" bottom="0.36" header="0.3" footer="0.3"/>
  <pageSetup horizontalDpi="300" verticalDpi="3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"/>
  <sheetViews>
    <sheetView zoomScale="85" zoomScaleNormal="85" zoomScalePageLayoutView="0" workbookViewId="0" topLeftCell="A1">
      <selection activeCell="A2" sqref="A2:Q2"/>
    </sheetView>
  </sheetViews>
  <sheetFormatPr defaultColWidth="9.00390625" defaultRowHeight="15.75"/>
  <cols>
    <col min="1" max="1" width="5.00390625" style="6" customWidth="1"/>
    <col min="2" max="2" width="27.625" style="6" customWidth="1"/>
    <col min="3" max="3" width="7.625" style="6" customWidth="1"/>
    <col min="4" max="4" width="7.875" style="3" customWidth="1"/>
    <col min="5" max="5" width="8.125" style="3" customWidth="1"/>
    <col min="6" max="6" width="6.875" style="3" customWidth="1"/>
    <col min="7" max="7" width="8.25390625" style="3" customWidth="1"/>
    <col min="8" max="8" width="6.875" style="3" customWidth="1"/>
    <col min="9" max="9" width="8.125" style="3" customWidth="1"/>
    <col min="10" max="10" width="7.00390625" style="3" customWidth="1"/>
    <col min="11" max="11" width="7.75390625" style="3" customWidth="1"/>
    <col min="12" max="12" width="6.875" style="3" customWidth="1"/>
    <col min="13" max="13" width="8.75390625" style="3" customWidth="1"/>
    <col min="14" max="14" width="8.25390625" style="3" customWidth="1"/>
    <col min="15" max="15" width="8.75390625" style="3" customWidth="1"/>
    <col min="16" max="16" width="10.00390625" style="3" customWidth="1"/>
    <col min="17" max="17" width="10.50390625" style="3" customWidth="1"/>
    <col min="18" max="16384" width="9.00390625" style="6" customWidth="1"/>
  </cols>
  <sheetData>
    <row r="1" spans="1:2" ht="42.75" customHeight="1">
      <c r="A1" s="187" t="s">
        <v>231</v>
      </c>
      <c r="B1" s="187"/>
    </row>
    <row r="2" spans="1:17" ht="58.5" customHeight="1">
      <c r="A2" s="230" t="s">
        <v>313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17" ht="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P3" s="233"/>
      <c r="Q3" s="233"/>
    </row>
    <row r="4" spans="1:17" ht="15.75" customHeight="1">
      <c r="A4" s="234" t="s">
        <v>30</v>
      </c>
      <c r="B4" s="229" t="s">
        <v>0</v>
      </c>
      <c r="C4" s="229" t="s">
        <v>18</v>
      </c>
      <c r="D4" s="229" t="s">
        <v>1</v>
      </c>
      <c r="E4" s="229"/>
      <c r="F4" s="229" t="s">
        <v>5</v>
      </c>
      <c r="G4" s="229"/>
      <c r="H4" s="229"/>
      <c r="I4" s="229"/>
      <c r="J4" s="229"/>
      <c r="K4" s="229"/>
      <c r="L4" s="229"/>
      <c r="M4" s="229"/>
      <c r="N4" s="229" t="s">
        <v>21</v>
      </c>
      <c r="O4" s="229"/>
      <c r="P4" s="229" t="s">
        <v>22</v>
      </c>
      <c r="Q4" s="229" t="s">
        <v>54</v>
      </c>
    </row>
    <row r="5" spans="1:17" ht="17.25">
      <c r="A5" s="234"/>
      <c r="B5" s="229"/>
      <c r="C5" s="229"/>
      <c r="D5" s="229"/>
      <c r="E5" s="229"/>
      <c r="F5" s="229" t="s">
        <v>55</v>
      </c>
      <c r="G5" s="229"/>
      <c r="H5" s="229" t="s">
        <v>56</v>
      </c>
      <c r="I5" s="229"/>
      <c r="J5" s="229" t="s">
        <v>57</v>
      </c>
      <c r="K5" s="229"/>
      <c r="L5" s="229" t="s">
        <v>58</v>
      </c>
      <c r="M5" s="229"/>
      <c r="N5" s="229"/>
      <c r="O5" s="229"/>
      <c r="P5" s="229"/>
      <c r="Q5" s="229"/>
    </row>
    <row r="6" spans="1:17" ht="48" customHeight="1">
      <c r="A6" s="234"/>
      <c r="B6" s="229"/>
      <c r="C6" s="229"/>
      <c r="D6" s="49" t="s">
        <v>4</v>
      </c>
      <c r="E6" s="49" t="s">
        <v>29</v>
      </c>
      <c r="F6" s="49" t="s">
        <v>4</v>
      </c>
      <c r="G6" s="49" t="s">
        <v>29</v>
      </c>
      <c r="H6" s="49" t="s">
        <v>4</v>
      </c>
      <c r="I6" s="49" t="s">
        <v>29</v>
      </c>
      <c r="J6" s="49" t="s">
        <v>4</v>
      </c>
      <c r="K6" s="49" t="s">
        <v>29</v>
      </c>
      <c r="L6" s="49" t="s">
        <v>4</v>
      </c>
      <c r="M6" s="49" t="s">
        <v>29</v>
      </c>
      <c r="N6" s="49" t="s">
        <v>4</v>
      </c>
      <c r="O6" s="49" t="s">
        <v>29</v>
      </c>
      <c r="P6" s="229"/>
      <c r="Q6" s="229"/>
    </row>
    <row r="7" spans="1:17" s="21" customFormat="1" ht="87" customHeight="1">
      <c r="A7" s="48"/>
      <c r="B7" s="49"/>
      <c r="C7" s="49"/>
      <c r="D7" s="50" t="s">
        <v>95</v>
      </c>
      <c r="E7" s="50" t="s">
        <v>96</v>
      </c>
      <c r="F7" s="51">
        <v>3</v>
      </c>
      <c r="G7" s="51">
        <v>4</v>
      </c>
      <c r="H7" s="51">
        <v>5</v>
      </c>
      <c r="I7" s="51">
        <v>6</v>
      </c>
      <c r="J7" s="51">
        <v>7</v>
      </c>
      <c r="K7" s="51">
        <v>8</v>
      </c>
      <c r="L7" s="51">
        <v>9</v>
      </c>
      <c r="M7" s="51">
        <v>10</v>
      </c>
      <c r="N7" s="49"/>
      <c r="O7" s="49"/>
      <c r="P7" s="49"/>
      <c r="Q7" s="52"/>
    </row>
    <row r="8" spans="1:17" ht="30" customHeight="1">
      <c r="A8" s="53"/>
      <c r="B8" s="54" t="s">
        <v>151</v>
      </c>
      <c r="C8" s="63">
        <f>C9</f>
        <v>1</v>
      </c>
      <c r="D8" s="63">
        <f aca="true" t="shared" si="0" ref="D8:Q8">D9</f>
        <v>8</v>
      </c>
      <c r="E8" s="63">
        <f t="shared" si="0"/>
        <v>220</v>
      </c>
      <c r="F8" s="63">
        <f t="shared" si="0"/>
        <v>2</v>
      </c>
      <c r="G8" s="63">
        <f t="shared" si="0"/>
        <v>58</v>
      </c>
      <c r="H8" s="63">
        <f t="shared" si="0"/>
        <v>2</v>
      </c>
      <c r="I8" s="63">
        <f t="shared" si="0"/>
        <v>54</v>
      </c>
      <c r="J8" s="63">
        <f t="shared" si="0"/>
        <v>2</v>
      </c>
      <c r="K8" s="63">
        <f t="shared" si="0"/>
        <v>56</v>
      </c>
      <c r="L8" s="63">
        <f t="shared" si="0"/>
        <v>2</v>
      </c>
      <c r="M8" s="63">
        <f t="shared" si="0"/>
        <v>52</v>
      </c>
      <c r="N8" s="63">
        <f t="shared" si="0"/>
        <v>8</v>
      </c>
      <c r="O8" s="63">
        <f t="shared" si="0"/>
        <v>220</v>
      </c>
      <c r="P8" s="63">
        <f t="shared" si="0"/>
        <v>217</v>
      </c>
      <c r="Q8" s="63">
        <f t="shared" si="0"/>
        <v>60</v>
      </c>
    </row>
    <row r="9" spans="1:17" ht="36" customHeight="1">
      <c r="A9" s="31">
        <v>1</v>
      </c>
      <c r="B9" s="55" t="s">
        <v>248</v>
      </c>
      <c r="C9" s="69">
        <v>1</v>
      </c>
      <c r="D9" s="31">
        <v>8</v>
      </c>
      <c r="E9" s="31">
        <v>220</v>
      </c>
      <c r="F9" s="31">
        <v>2</v>
      </c>
      <c r="G9" s="31">
        <v>58</v>
      </c>
      <c r="H9" s="31">
        <v>2</v>
      </c>
      <c r="I9" s="31">
        <v>54</v>
      </c>
      <c r="J9" s="31">
        <v>2</v>
      </c>
      <c r="K9" s="31">
        <v>56</v>
      </c>
      <c r="L9" s="31">
        <v>2</v>
      </c>
      <c r="M9" s="31">
        <v>52</v>
      </c>
      <c r="N9" s="31">
        <v>8</v>
      </c>
      <c r="O9" s="31">
        <v>220</v>
      </c>
      <c r="P9" s="31">
        <v>217</v>
      </c>
      <c r="Q9" s="31">
        <v>60</v>
      </c>
    </row>
    <row r="11" spans="1:17" ht="18">
      <c r="A11" s="25"/>
      <c r="B11" s="25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</sheetData>
  <sheetProtection/>
  <mergeCells count="16">
    <mergeCell ref="Q4:Q6"/>
    <mergeCell ref="F5:G5"/>
    <mergeCell ref="H5:I5"/>
    <mergeCell ref="J5:K5"/>
    <mergeCell ref="L5:M5"/>
    <mergeCell ref="A1:B1"/>
    <mergeCell ref="A2:Q2"/>
    <mergeCell ref="A3:N3"/>
    <mergeCell ref="P3:Q3"/>
    <mergeCell ref="A4:A6"/>
    <mergeCell ref="B4:B6"/>
    <mergeCell ref="C4:C6"/>
    <mergeCell ref="D4:E5"/>
    <mergeCell ref="F4:M4"/>
    <mergeCell ref="N4:O5"/>
    <mergeCell ref="P4:P6"/>
  </mergeCells>
  <printOptions horizontalCentered="1"/>
  <pageMargins left="0.24" right="0.16" top="0.74" bottom="0.75" header="0.3" footer="0.3"/>
  <pageSetup horizontalDpi="300" verticalDpi="3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"/>
  <sheetViews>
    <sheetView zoomScale="85" zoomScaleNormal="85" zoomScalePageLayoutView="0" workbookViewId="0" topLeftCell="A1">
      <selection activeCell="A2" sqref="A2:S2"/>
    </sheetView>
  </sheetViews>
  <sheetFormatPr defaultColWidth="9.00390625" defaultRowHeight="15.75"/>
  <cols>
    <col min="1" max="1" width="5.00390625" style="6" customWidth="1"/>
    <col min="2" max="2" width="28.375" style="6" customWidth="1"/>
    <col min="3" max="3" width="8.375" style="6" customWidth="1"/>
    <col min="4" max="4" width="8.875" style="6" customWidth="1"/>
    <col min="5" max="5" width="7.50390625" style="3" customWidth="1"/>
    <col min="6" max="6" width="8.625" style="3" customWidth="1"/>
    <col min="7" max="7" width="7.75390625" style="3" customWidth="1"/>
    <col min="8" max="8" width="8.50390625" style="3" customWidth="1"/>
    <col min="9" max="9" width="8.00390625" style="3" customWidth="1"/>
    <col min="10" max="10" width="8.25390625" style="3" customWidth="1"/>
    <col min="11" max="11" width="8.625" style="3" customWidth="1"/>
    <col min="12" max="12" width="8.75390625" style="3" customWidth="1"/>
    <col min="13" max="13" width="8.625" style="3" customWidth="1"/>
    <col min="14" max="14" width="9.00390625" style="3" customWidth="1"/>
    <col min="15" max="16" width="8.75390625" style="3" customWidth="1"/>
    <col min="17" max="17" width="9.75390625" style="3" customWidth="1"/>
    <col min="18" max="19" width="7.50390625" style="3" customWidth="1"/>
    <col min="20" max="16384" width="9.00390625" style="6" customWidth="1"/>
  </cols>
  <sheetData>
    <row r="1" spans="1:2" ht="44.25" customHeight="1">
      <c r="A1" s="187" t="s">
        <v>231</v>
      </c>
      <c r="B1" s="187"/>
    </row>
    <row r="2" spans="1:19" ht="57" customHeight="1">
      <c r="A2" s="230" t="s">
        <v>314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1:18" ht="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1:16" ht="18.75" customHeight="1">
      <c r="A4" s="234" t="s">
        <v>30</v>
      </c>
      <c r="B4" s="229" t="s">
        <v>0</v>
      </c>
      <c r="C4" s="229" t="s">
        <v>1</v>
      </c>
      <c r="D4" s="229"/>
      <c r="E4" s="229" t="s">
        <v>5</v>
      </c>
      <c r="F4" s="229"/>
      <c r="G4" s="229"/>
      <c r="H4" s="229"/>
      <c r="I4" s="229"/>
      <c r="J4" s="229"/>
      <c r="K4" s="229"/>
      <c r="L4" s="229"/>
      <c r="M4" s="229" t="s">
        <v>21</v>
      </c>
      <c r="N4" s="229"/>
      <c r="O4" s="229" t="s">
        <v>22</v>
      </c>
      <c r="P4" s="229" t="s">
        <v>54</v>
      </c>
    </row>
    <row r="5" spans="1:16" ht="17.25">
      <c r="A5" s="234"/>
      <c r="B5" s="229"/>
      <c r="C5" s="229"/>
      <c r="D5" s="229"/>
      <c r="E5" s="229" t="s">
        <v>55</v>
      </c>
      <c r="F5" s="229"/>
      <c r="G5" s="229" t="s">
        <v>56</v>
      </c>
      <c r="H5" s="229"/>
      <c r="I5" s="229" t="s">
        <v>57</v>
      </c>
      <c r="J5" s="229"/>
      <c r="K5" s="229" t="s">
        <v>58</v>
      </c>
      <c r="L5" s="229"/>
      <c r="M5" s="229"/>
      <c r="N5" s="229"/>
      <c r="O5" s="229"/>
      <c r="P5" s="229"/>
    </row>
    <row r="6" spans="1:16" ht="56.25" customHeight="1">
      <c r="A6" s="234"/>
      <c r="B6" s="229"/>
      <c r="C6" s="49" t="s">
        <v>4</v>
      </c>
      <c r="D6" s="49" t="s">
        <v>29</v>
      </c>
      <c r="E6" s="49" t="s">
        <v>4</v>
      </c>
      <c r="F6" s="49" t="s">
        <v>29</v>
      </c>
      <c r="G6" s="49" t="s">
        <v>4</v>
      </c>
      <c r="H6" s="49" t="s">
        <v>29</v>
      </c>
      <c r="I6" s="49" t="s">
        <v>4</v>
      </c>
      <c r="J6" s="49" t="s">
        <v>29</v>
      </c>
      <c r="K6" s="49" t="s">
        <v>4</v>
      </c>
      <c r="L6" s="49" t="s">
        <v>29</v>
      </c>
      <c r="M6" s="49" t="s">
        <v>4</v>
      </c>
      <c r="N6" s="49" t="s">
        <v>29</v>
      </c>
      <c r="O6" s="229"/>
      <c r="P6" s="229"/>
    </row>
    <row r="7" spans="1:16" ht="93.75" customHeight="1">
      <c r="A7" s="48"/>
      <c r="B7" s="49"/>
      <c r="C7" s="50" t="s">
        <v>95</v>
      </c>
      <c r="D7" s="50" t="s">
        <v>96</v>
      </c>
      <c r="E7" s="51">
        <v>3</v>
      </c>
      <c r="F7" s="51">
        <v>4</v>
      </c>
      <c r="G7" s="51">
        <v>5</v>
      </c>
      <c r="H7" s="51">
        <v>6</v>
      </c>
      <c r="I7" s="51">
        <v>7</v>
      </c>
      <c r="J7" s="51">
        <v>8</v>
      </c>
      <c r="K7" s="51">
        <v>9</v>
      </c>
      <c r="L7" s="51">
        <v>10</v>
      </c>
      <c r="M7" s="49"/>
      <c r="N7" s="49"/>
      <c r="O7" s="49"/>
      <c r="P7" s="52"/>
    </row>
    <row r="8" spans="1:16" ht="30" customHeight="1">
      <c r="A8" s="235" t="s">
        <v>151</v>
      </c>
      <c r="B8" s="236"/>
      <c r="C8" s="63">
        <f>C9</f>
        <v>8</v>
      </c>
      <c r="D8" s="63">
        <f aca="true" t="shared" si="0" ref="D8:P8">D9</f>
        <v>238</v>
      </c>
      <c r="E8" s="63">
        <f t="shared" si="0"/>
        <v>2</v>
      </c>
      <c r="F8" s="63">
        <f t="shared" si="0"/>
        <v>70</v>
      </c>
      <c r="G8" s="63">
        <f t="shared" si="0"/>
        <v>2</v>
      </c>
      <c r="H8" s="63">
        <f t="shared" si="0"/>
        <v>58</v>
      </c>
      <c r="I8" s="63">
        <f t="shared" si="0"/>
        <v>2</v>
      </c>
      <c r="J8" s="63">
        <f t="shared" si="0"/>
        <v>54</v>
      </c>
      <c r="K8" s="63">
        <f t="shared" si="0"/>
        <v>2</v>
      </c>
      <c r="L8" s="63">
        <f t="shared" si="0"/>
        <v>56</v>
      </c>
      <c r="M8" s="63">
        <f t="shared" si="0"/>
        <v>8</v>
      </c>
      <c r="N8" s="63">
        <f t="shared" si="0"/>
        <v>238</v>
      </c>
      <c r="O8" s="63">
        <f t="shared" si="0"/>
        <v>233</v>
      </c>
      <c r="P8" s="63">
        <f t="shared" si="0"/>
        <v>70</v>
      </c>
    </row>
    <row r="9" spans="1:16" ht="30" customHeight="1">
      <c r="A9" s="31">
        <v>1</v>
      </c>
      <c r="B9" s="55" t="s">
        <v>248</v>
      </c>
      <c r="C9" s="31">
        <v>8</v>
      </c>
      <c r="D9" s="31">
        <v>238</v>
      </c>
      <c r="E9" s="31">
        <v>2</v>
      </c>
      <c r="F9" s="31">
        <v>70</v>
      </c>
      <c r="G9" s="31">
        <v>2</v>
      </c>
      <c r="H9" s="31">
        <v>58</v>
      </c>
      <c r="I9" s="31">
        <v>2</v>
      </c>
      <c r="J9" s="31">
        <v>54</v>
      </c>
      <c r="K9" s="31">
        <v>2</v>
      </c>
      <c r="L9" s="31">
        <v>56</v>
      </c>
      <c r="M9" s="31">
        <v>8</v>
      </c>
      <c r="N9" s="31">
        <v>238</v>
      </c>
      <c r="O9" s="31">
        <v>233</v>
      </c>
      <c r="P9" s="31">
        <v>70</v>
      </c>
    </row>
  </sheetData>
  <sheetProtection/>
  <mergeCells count="15">
    <mergeCell ref="E5:F5"/>
    <mergeCell ref="G5:H5"/>
    <mergeCell ref="I5:J5"/>
    <mergeCell ref="K5:L5"/>
    <mergeCell ref="A1:B1"/>
    <mergeCell ref="A8:B8"/>
    <mergeCell ref="P4:P6"/>
    <mergeCell ref="O4:O6"/>
    <mergeCell ref="A2:S2"/>
    <mergeCell ref="A3:R3"/>
    <mergeCell ref="A4:A6"/>
    <mergeCell ref="B4:B6"/>
    <mergeCell ref="C4:D5"/>
    <mergeCell ref="E4:L4"/>
    <mergeCell ref="M4:N5"/>
  </mergeCells>
  <printOptions horizontalCentered="1"/>
  <pageMargins left="0.52" right="0.16" top="0.41" bottom="0.75" header="0.3" footer="0.3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XuanTruong</dc:creator>
  <cp:keywords/>
  <dc:description/>
  <cp:lastModifiedBy>ADMIN</cp:lastModifiedBy>
  <cp:lastPrinted>2024-04-02T09:06:55Z</cp:lastPrinted>
  <dcterms:created xsi:type="dcterms:W3CDTF">2014-08-28T01:54:56Z</dcterms:created>
  <dcterms:modified xsi:type="dcterms:W3CDTF">2024-04-05T09:55:30Z</dcterms:modified>
  <cp:category/>
  <cp:version/>
  <cp:contentType/>
  <cp:contentStatus/>
</cp:coreProperties>
</file>