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Phụ lục 01" sheetId="1" r:id="rId1"/>
    <sheet name="phu luc 02" sheetId="2" r:id="rId2"/>
  </sheets>
  <definedNames>
    <definedName name="_xlnm.Print_Titles" localSheetId="0">'Phụ lục 01'!$6:$8</definedName>
    <definedName name="_xlnm.Print_Titles" localSheetId="1">'phu luc 02'!$5:$8</definedName>
  </definedNames>
  <calcPr fullCalcOnLoad="1"/>
</workbook>
</file>

<file path=xl/sharedStrings.xml><?xml version="1.0" encoding="utf-8"?>
<sst xmlns="http://schemas.openxmlformats.org/spreadsheetml/2006/main" count="418" uniqueCount="315">
  <si>
    <t>STT</t>
  </si>
  <si>
    <t>Chủ động</t>
  </si>
  <si>
    <t>Chủ động 1 phần</t>
  </si>
  <si>
    <t>Tưới tiêu bằng trọng lực</t>
  </si>
  <si>
    <t>Nội dung</t>
  </si>
  <si>
    <t>I</t>
  </si>
  <si>
    <t>II</t>
  </si>
  <si>
    <t>III</t>
  </si>
  <si>
    <t>Miền núi</t>
  </si>
  <si>
    <t>Diện tích lúa (ha)</t>
  </si>
  <si>
    <t>Tạo nguồn</t>
  </si>
  <si>
    <t>Tổng diện tích (ha)</t>
  </si>
  <si>
    <t xml:space="preserve">Tổng diện tích lúa (ha) </t>
  </si>
  <si>
    <t>Tưới tiêu bằng trọng lực và kết hợp động lực</t>
  </si>
  <si>
    <t>Tưới tiêu bằng bơm điện</t>
  </si>
  <si>
    <t>Diện tích màu, mạ cây công nghiệp (ha)</t>
  </si>
  <si>
    <t xml:space="preserve">Tổng diện tích màu, mạ (ha) </t>
  </si>
  <si>
    <t>Cả năm</t>
  </si>
  <si>
    <t>Diện tích bậc 1</t>
  </si>
  <si>
    <t>Nuôi trồng thủy sản (ha)</t>
  </si>
  <si>
    <t>Vụ Mùa</t>
  </si>
  <si>
    <t>Phụ lục số 01</t>
  </si>
  <si>
    <t>Kinh phí (1000 đ)</t>
  </si>
  <si>
    <t>TT</t>
  </si>
  <si>
    <t>Vụ Đông</t>
  </si>
  <si>
    <t>Tổng cộng</t>
  </si>
  <si>
    <t>Đơn vị, Công trình</t>
  </si>
  <si>
    <t xml:space="preserve">Địa điểm xây dựng </t>
  </si>
  <si>
    <t>Năm xây dựng</t>
  </si>
  <si>
    <t>Nguồn nước (Tên Suối)</t>
  </si>
  <si>
    <t>Diện tích tưới thiết kế (ha)</t>
  </si>
  <si>
    <t>Diện tích tưới, tiêu thực tế(ha)</t>
  </si>
  <si>
    <t>Vụ Chiêm xuân</t>
  </si>
  <si>
    <t>NTTS</t>
  </si>
  <si>
    <t>Lúa</t>
  </si>
  <si>
    <t>Mầu</t>
  </si>
  <si>
    <t>Công trình tưới bậc 1</t>
  </si>
  <si>
    <r>
      <t xml:space="preserve">Quy mô công trình (Diện tích lưu vực </t>
    </r>
    <r>
      <rPr>
        <i/>
        <sz val="10"/>
        <rFont val="Times New Roman"/>
        <family val="1"/>
      </rPr>
      <t>km</t>
    </r>
    <r>
      <rPr>
        <i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</si>
  <si>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Tổng số (II+III)</t>
  </si>
  <si>
    <t>HTX Dịch vụ thủy nông Phú Nghiêm</t>
  </si>
  <si>
    <t xml:space="preserve">HTX Dịch vụ thủy nông Hồi Xuân </t>
  </si>
  <si>
    <t xml:space="preserve">HTX Dịch vụ thủy nông Phú Xuân </t>
  </si>
  <si>
    <t>HTX Dịch vụ thủy nông Phú Lệ</t>
  </si>
  <si>
    <t>HTX Dịch vụ thủy nông Phú Sơn</t>
  </si>
  <si>
    <t>HTX Dịch vụ thủy nông Phú Thanh</t>
  </si>
  <si>
    <t>HTX Dịch vụ thủy nông Trung Thành</t>
  </si>
  <si>
    <t>HTX Dịch vụ thủy nông Thành Sơn</t>
  </si>
  <si>
    <t>HTX Dịch vụ thủy nông Trung Sơn</t>
  </si>
  <si>
    <t>HTX Dịch vụ thủy nông Nam Xuân</t>
  </si>
  <si>
    <t>HTX Dịch vụ thủy nông Nam Tiến</t>
  </si>
  <si>
    <t>HTX Dịch vụ thủy nông Nam Động</t>
  </si>
  <si>
    <t>HTX Dịch vụ thủy nông Thiên Phủ</t>
  </si>
  <si>
    <t>HTX Dịch vụ thủy nông Hiền Chung</t>
  </si>
  <si>
    <t>HTX Dịch vụ thủy nông Hiền Kiệt</t>
  </si>
  <si>
    <t>UỶ BAN NHÂN DÂN HUYỆN QUAN HOÁ</t>
  </si>
  <si>
    <t>Hợp tác xã Dịch vụ thủy nông xã Phú Nghiêm</t>
  </si>
  <si>
    <t>Đập Co Cú</t>
  </si>
  <si>
    <t>Bản Pọng Ka Me</t>
  </si>
  <si>
    <t>Suối Pọng</t>
  </si>
  <si>
    <t>Đập Phai Quan</t>
  </si>
  <si>
    <t>Đập Nà Hía</t>
  </si>
  <si>
    <t>Đập Mu Pheo</t>
  </si>
  <si>
    <t>Đập Bó Cấu, Suối Poọng, Bản Poọng</t>
  </si>
  <si>
    <t>Hồ Trung Lập</t>
  </si>
  <si>
    <t>Bản Chăm</t>
  </si>
  <si>
    <t>Suối Bó</t>
  </si>
  <si>
    <t>Đập mương Bản Chăm</t>
  </si>
  <si>
    <t xml:space="preserve"> Bản Cổi</t>
  </si>
  <si>
    <t>Suối Bộn</t>
  </si>
  <si>
    <t>Đập mương Bản Cang</t>
  </si>
  <si>
    <t xml:space="preserve"> Bản Cang</t>
  </si>
  <si>
    <t>Suối Cang</t>
  </si>
  <si>
    <t>Đập mương Bản Khiêu</t>
  </si>
  <si>
    <t xml:space="preserve"> Bản Khiêu</t>
  </si>
  <si>
    <t>Suối Phụ</t>
  </si>
  <si>
    <t>HTX dịch vụ thủy nông xã Hồi Xuân</t>
  </si>
  <si>
    <t>Đập Suối Há</t>
  </si>
  <si>
    <t>Bản Mướp</t>
  </si>
  <si>
    <t>Suối Há</t>
  </si>
  <si>
    <t>Đập Suối Mướp</t>
  </si>
  <si>
    <t>Suối Mướp</t>
  </si>
  <si>
    <t>Đập Pha Hin (Nà Tằn)</t>
  </si>
  <si>
    <t>Bản Khó</t>
  </si>
  <si>
    <t>Suối Khó</t>
  </si>
  <si>
    <t>Đập Khằm Ban</t>
  </si>
  <si>
    <t>Bản Khằm</t>
  </si>
  <si>
    <t>Đập Suối Luông</t>
  </si>
  <si>
    <t>Bản Nghèo</t>
  </si>
  <si>
    <t>Suối Luông</t>
  </si>
  <si>
    <t xml:space="preserve">Hợp tác xã Dịch vụ thủy nông xã Phú Xuân </t>
  </si>
  <si>
    <t>Đập Suối Mí</t>
  </si>
  <si>
    <t>Bản Mí</t>
  </si>
  <si>
    <t>Suối Mí</t>
  </si>
  <si>
    <t>Đập Suối Bá</t>
  </si>
  <si>
    <t>Bản Bá</t>
  </si>
  <si>
    <t>Suối Bá</t>
  </si>
  <si>
    <t>Đập Suối Phé</t>
  </si>
  <si>
    <t>Bản Phé</t>
  </si>
  <si>
    <t>Suối Phé</t>
  </si>
  <si>
    <t>Đập Suối Pan</t>
  </si>
  <si>
    <t>Bản Pan</t>
  </si>
  <si>
    <t>Suối Pan</t>
  </si>
  <si>
    <t>Đập mương Bản Mỏ</t>
  </si>
  <si>
    <t>Bản Mỏ</t>
  </si>
  <si>
    <t>Suối Bái</t>
  </si>
  <si>
    <t>Đập Suối Éo</t>
  </si>
  <si>
    <t>Bản Éo</t>
  </si>
  <si>
    <t>Suối Éo</t>
  </si>
  <si>
    <t>Đập Thu Đông</t>
  </si>
  <si>
    <t>Bản Thu Đông</t>
  </si>
  <si>
    <t>Suối Păng</t>
  </si>
  <si>
    <t>Đập Suối Vui</t>
  </si>
  <si>
    <t>Bản Vui</t>
  </si>
  <si>
    <t>Đập Sa Lắng</t>
  </si>
  <si>
    <t>Bản Sa Lắng</t>
  </si>
  <si>
    <t>Suối Lắng</t>
  </si>
  <si>
    <t>Đập Mương Giá</t>
  </si>
  <si>
    <t>Bản Gíá</t>
  </si>
  <si>
    <t>Suối Giá</t>
  </si>
  <si>
    <t>IV</t>
  </si>
  <si>
    <t>HTX dịch vụ thủy nông xã Phú Lệ</t>
  </si>
  <si>
    <t>Đập Nà Kham</t>
  </si>
  <si>
    <t>Bản Hang</t>
  </si>
  <si>
    <t>Suối Pưng</t>
  </si>
  <si>
    <t>Đập Suối Đuốm</t>
  </si>
  <si>
    <t>Bản Đuốm</t>
  </si>
  <si>
    <t>Suối Đuốm</t>
  </si>
  <si>
    <t>Đập Sại 2</t>
  </si>
  <si>
    <t>Bản Sại</t>
  </si>
  <si>
    <t>Đập Sại 1</t>
  </si>
  <si>
    <t>Đập Tân Phúc</t>
  </si>
  <si>
    <t>Bản Tân Phúc</t>
  </si>
  <si>
    <t>V</t>
  </si>
  <si>
    <t>Hợp tác xã Dịch vụ thủy nông xã  Phú Sơn</t>
  </si>
  <si>
    <t>Đập Báu</t>
  </si>
  <si>
    <t>Bản Chiềng</t>
  </si>
  <si>
    <t>Suối Báu</t>
  </si>
  <si>
    <t>Đập Phai Mường</t>
  </si>
  <si>
    <t>Bản Ôn</t>
  </si>
  <si>
    <t>Đập Nà Tòng</t>
  </si>
  <si>
    <t>Bản Tai Giác</t>
  </si>
  <si>
    <t>Suối Nà Tòng</t>
  </si>
  <si>
    <t>Đập Phai Muống</t>
  </si>
  <si>
    <t>Suối Muống</t>
  </si>
  <si>
    <t>Đập Y Ly</t>
  </si>
  <si>
    <t>Suối Y Ly</t>
  </si>
  <si>
    <t>Đập Huối Mười</t>
  </si>
  <si>
    <t>Suối Muười</t>
  </si>
  <si>
    <t>VI</t>
  </si>
  <si>
    <t>HTX dịch vụ thủy nông xã Phú Thanh</t>
  </si>
  <si>
    <t>Đập Bản Páng</t>
  </si>
  <si>
    <t>Bản Páng</t>
  </si>
  <si>
    <t>Suối Nung</t>
  </si>
  <si>
    <t>Đập Bản Trung Tân</t>
  </si>
  <si>
    <t>Bản Trung Tân</t>
  </si>
  <si>
    <t>Suối Đỏ</t>
  </si>
  <si>
    <t>Đập Bản Chăng</t>
  </si>
  <si>
    <t>Bản Chăng</t>
  </si>
  <si>
    <t>Suối Pành</t>
  </si>
  <si>
    <t>Đập Bản En</t>
  </si>
  <si>
    <t>Bản En</t>
  </si>
  <si>
    <t>Suối En</t>
  </si>
  <si>
    <t>Đập Bản Uôn</t>
  </si>
  <si>
    <t>Bản Uôn</t>
  </si>
  <si>
    <t>Suối Uôn</t>
  </si>
  <si>
    <t>Đập Bản Đỏ</t>
  </si>
  <si>
    <t>Bản Đỏ</t>
  </si>
  <si>
    <t>VII</t>
  </si>
  <si>
    <t>Hợp tác xã Dịch vụ thủy nông xã Thành Sơn</t>
  </si>
  <si>
    <t>Đập Pa Mác</t>
  </si>
  <si>
    <t>Bản Bai</t>
  </si>
  <si>
    <t>Suối Bai</t>
  </si>
  <si>
    <t>Đập Nà Luông</t>
  </si>
  <si>
    <t>Bản Bước</t>
  </si>
  <si>
    <t>Suối Mòn</t>
  </si>
  <si>
    <t>Đập Nà Đông</t>
  </si>
  <si>
    <t>Bản Pu</t>
  </si>
  <si>
    <t>Suối Pu</t>
  </si>
  <si>
    <t>VIII</t>
  </si>
  <si>
    <t>Hợp tác xã Dịch vụ thủy nông xã Trung Thành</t>
  </si>
  <si>
    <t>Đập Suối Cá</t>
  </si>
  <si>
    <t>Bản Cá</t>
  </si>
  <si>
    <t>Suối Cá</t>
  </si>
  <si>
    <t>Đập Bản Trung Tâm</t>
  </si>
  <si>
    <t>Bản Trung Tâm</t>
  </si>
  <si>
    <t>Đập Suối Phai</t>
  </si>
  <si>
    <t>Bản Phai</t>
  </si>
  <si>
    <t>Suối Phai</t>
  </si>
  <si>
    <t>IX</t>
  </si>
  <si>
    <t>Hợp tác xã Dịch vụ thủy nông xã Trung Sơn</t>
  </si>
  <si>
    <t>Đập suối Pượn</t>
  </si>
  <si>
    <t>Bản Pượn</t>
  </si>
  <si>
    <t>Suối Pượn</t>
  </si>
  <si>
    <t>Đập Pù tíu</t>
  </si>
  <si>
    <t>Suối Tìm</t>
  </si>
  <si>
    <t>Đập mương Suối Pượn 2</t>
  </si>
  <si>
    <t>Đập Bản Pạo</t>
  </si>
  <si>
    <t>Bản Pạo</t>
  </si>
  <si>
    <t>Suối Pạo</t>
  </si>
  <si>
    <t>Đập mương Tà Bán</t>
  </si>
  <si>
    <t>Bản Ta Bán</t>
  </si>
  <si>
    <t>Suối Quanh</t>
  </si>
  <si>
    <t>Đập mương Pù Đe</t>
  </si>
  <si>
    <t>Bản Bó</t>
  </si>
  <si>
    <t>X</t>
  </si>
  <si>
    <t>HTX dịch vụ thủy nông xã Nam Xuân</t>
  </si>
  <si>
    <t xml:space="preserve"> Đập Bút</t>
  </si>
  <si>
    <t>Bản Bút</t>
  </si>
  <si>
    <t>Suối Co Nua</t>
  </si>
  <si>
    <t>Đập Na Lặc</t>
  </si>
  <si>
    <t>Bản Na Lặc</t>
  </si>
  <si>
    <t>Suối Na Lặc</t>
  </si>
  <si>
    <t>Đập Phay Bót</t>
  </si>
  <si>
    <t>Suối Bút</t>
  </si>
  <si>
    <t>Đập Na Hố</t>
  </si>
  <si>
    <t>Bản Khuông</t>
  </si>
  <si>
    <t>Suối Khuông</t>
  </si>
  <si>
    <t>Đập Hang Dám</t>
  </si>
  <si>
    <t>Đập Nam Tân</t>
  </si>
  <si>
    <t>Bản Nam Tân</t>
  </si>
  <si>
    <t>XI</t>
  </si>
  <si>
    <t>Hợp tác xã Dịch vụ thủy nông xã Nam Tiến</t>
  </si>
  <si>
    <t>Đập Cu Tằm</t>
  </si>
  <si>
    <t>Bản Cua</t>
  </si>
  <si>
    <t>Suối Cua</t>
  </si>
  <si>
    <t>Đập Suối Chà Lang</t>
  </si>
  <si>
    <t>Bản Ngà</t>
  </si>
  <si>
    <t>Suối Chà Lang</t>
  </si>
  <si>
    <t>Đập Suối Pàn</t>
  </si>
  <si>
    <t>Bản Lếp</t>
  </si>
  <si>
    <t>Suối Pàn</t>
  </si>
  <si>
    <t>XII</t>
  </si>
  <si>
    <t>Hợp tác xã Dịch vụ thủy nông xã Nam Động</t>
  </si>
  <si>
    <t>Đập Suối Lở</t>
  </si>
  <si>
    <t>Bản Lở</t>
  </si>
  <si>
    <t>Suối Lở</t>
  </si>
  <si>
    <t>Đập Nà Nua</t>
  </si>
  <si>
    <t>Suối Chiềng</t>
  </si>
  <si>
    <t>Đập Suối Bất</t>
  </si>
  <si>
    <t>Bản Bất</t>
  </si>
  <si>
    <t>Suối Bất</t>
  </si>
  <si>
    <t>Đập mương Bản Nót</t>
  </si>
  <si>
    <t>Bản Nót</t>
  </si>
  <si>
    <t>Suối Nót</t>
  </si>
  <si>
    <t>Đập Bâu</t>
  </si>
  <si>
    <t>Bản Bâu</t>
  </si>
  <si>
    <t>Suối Bâu</t>
  </si>
  <si>
    <t>Đập bản Khương</t>
  </si>
  <si>
    <t>Bản Khương</t>
  </si>
  <si>
    <t>Suối Khương</t>
  </si>
  <si>
    <t>XIII</t>
  </si>
  <si>
    <t>Hợp tác xã Dịch vụ thủy nông xã  Thiên Phủ</t>
  </si>
  <si>
    <t xml:space="preserve">Đập Bản Sài </t>
  </si>
  <si>
    <t>Bản Sắng</t>
  </si>
  <si>
    <t>Suối Khiết</t>
  </si>
  <si>
    <t>Đập Bản Háng 1</t>
  </si>
  <si>
    <t>Bản Hàm</t>
  </si>
  <si>
    <t>Đập Bản Háng 2</t>
  </si>
  <si>
    <t>Bản Háng</t>
  </si>
  <si>
    <t>Đập Bản Háng 3</t>
  </si>
  <si>
    <t>Đập Bản Hàm</t>
  </si>
  <si>
    <t>Đập Bản  Dôi Choong</t>
  </si>
  <si>
    <t>Đập Bản Lớt 1</t>
  </si>
  <si>
    <t>Bản Lớt</t>
  </si>
  <si>
    <t>Đập Bản Lớt 2</t>
  </si>
  <si>
    <t>Đập Bản Sắng 1</t>
  </si>
  <si>
    <t>Suối On</t>
  </si>
  <si>
    <t>Đập Bản Sắng 2</t>
  </si>
  <si>
    <t>Suối Long</t>
  </si>
  <si>
    <t>XIV</t>
  </si>
  <si>
    <t>Hợp tác xã Dịch vụ thủy nông xã Hiền Chung</t>
  </si>
  <si>
    <t>Đập Suối Báu</t>
  </si>
  <si>
    <t>Bản Lóp</t>
  </si>
  <si>
    <t>Đập Lóp Hán</t>
  </si>
  <si>
    <t>Đập Bản Hai</t>
  </si>
  <si>
    <t>Bản Hai</t>
  </si>
  <si>
    <t>Suối Hai</t>
  </si>
  <si>
    <t>Đập Suối Tương</t>
  </si>
  <si>
    <t xml:space="preserve"> Suối Tương</t>
  </si>
  <si>
    <t>Đập Keo Nác</t>
  </si>
  <si>
    <t>Bản Pheo</t>
  </si>
  <si>
    <t>Suối Pheo</t>
  </si>
  <si>
    <t>Đập Suối Puông</t>
  </si>
  <si>
    <t>Bản Yên</t>
  </si>
  <si>
    <t xml:space="preserve"> Suối Puông</t>
  </si>
  <si>
    <t>Đập Suối Tầm</t>
  </si>
  <si>
    <t>Suối Tầm</t>
  </si>
  <si>
    <t>Đập Suối Tú</t>
  </si>
  <si>
    <t>Bản Chại</t>
  </si>
  <si>
    <t>Suối Tú</t>
  </si>
  <si>
    <t>XV</t>
  </si>
  <si>
    <t>HTX dịch vụ thủy nông xã Hiền Kiệt</t>
  </si>
  <si>
    <t>Đập Bản Chà Lặt</t>
  </si>
  <si>
    <t>Bản Chiềng Hin</t>
  </si>
  <si>
    <t>Suối Chà Lặt</t>
  </si>
  <si>
    <t>Đập Suối Pông</t>
  </si>
  <si>
    <t>Bản Pọng 2</t>
  </si>
  <si>
    <t>Suối Pông</t>
  </si>
  <si>
    <t>Đập Suối Phai Luông</t>
  </si>
  <si>
    <t>Bản Pọng 1</t>
  </si>
  <si>
    <t>Đập Suối Ho</t>
  </si>
  <si>
    <t>Bản Ho</t>
  </si>
  <si>
    <t>Suối Ho</t>
  </si>
  <si>
    <t>Đập Suối Cáy</t>
  </si>
  <si>
    <t>Bản Cháo</t>
  </si>
  <si>
    <t>Suối Cáy</t>
  </si>
  <si>
    <t>Đập Suối Sến</t>
  </si>
  <si>
    <t>Bản San</t>
  </si>
  <si>
    <t>Suối Sến</t>
  </si>
  <si>
    <t xml:space="preserve"> Phai Mường</t>
  </si>
  <si>
    <t>Phụ lục số 02</t>
  </si>
  <si>
    <t>TỔNG HỢP NGHIỆM THU CÔNG TRÌNH THỦY LỢI ĐẦU MỐI DO HỢP TÁC XÃ QUẢN LÝ NĂM 2023</t>
  </si>
  <si>
    <t>92 công trình</t>
  </si>
  <si>
    <t>BẢNG TỔNG HỢP NGHIỆM THU, QUYẾT TOÁN DIỆN TÍCH, KINH PHÍ ĐƯỢC HỖ TRỢ TIỀN SỬ DỤNG SẢN PHẨM, DỊCH VỤ CÔNG ÍCH THỦY LỢI NĂM 2023</t>
  </si>
  <si>
    <t>(Kèm theo Tờ trình số       /TTr-UBND ngày      tháng 02 năm 2024 của UBND huyện Quan Hóa)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</si>
</sst>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0.000000"/>
    <numFmt numFmtId="189" formatCode="#,##0.0"/>
    <numFmt numFmtId="190" formatCode="#.##0.0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</numFmts>
  <fonts count="40">
    <font>
      <sz val="10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vertAlign val="superscript"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.VnTime"/>
      <family val="2"/>
    </font>
    <font>
      <i/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Times New Roman"/>
      <family val="1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6" fillId="0" borderId="0" xfId="0" applyFont="1" applyFill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1" fontId="28" fillId="0" borderId="10" xfId="0" applyNumberFormat="1" applyFont="1" applyFill="1" applyBorder="1" applyAlignment="1">
      <alignment horizontal="center" vertical="center" wrapText="1"/>
    </xf>
    <xf numFmtId="171" fontId="28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2" fontId="26" fillId="0" borderId="10" xfId="0" applyNumberFormat="1" applyFont="1" applyFill="1" applyBorder="1" applyAlignment="1">
      <alignment horizontal="right" vertical="center" wrapText="1"/>
    </xf>
    <xf numFmtId="171" fontId="26" fillId="0" borderId="10" xfId="0" applyNumberFormat="1" applyFont="1" applyFill="1" applyBorder="1" applyAlignment="1">
      <alignment horizontal="center" vertical="center" wrapText="1"/>
    </xf>
    <xf numFmtId="185" fontId="26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/>
    </xf>
    <xf numFmtId="2" fontId="28" fillId="0" borderId="10" xfId="42" applyNumberFormat="1" applyFont="1" applyFill="1" applyBorder="1" applyAlignment="1">
      <alignment horizontal="center" vertical="center" wrapText="1"/>
    </xf>
    <xf numFmtId="171" fontId="26" fillId="0" borderId="10" xfId="42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2" fontId="29" fillId="0" borderId="10" xfId="42" applyNumberFormat="1" applyFont="1" applyFill="1" applyBorder="1" applyAlignment="1">
      <alignment horizontal="center" vertical="center" wrapText="1"/>
    </xf>
    <xf numFmtId="171" fontId="30" fillId="0" borderId="10" xfId="42" applyFont="1" applyFill="1" applyBorder="1" applyAlignment="1">
      <alignment horizontal="center" vertical="center" wrapText="1"/>
    </xf>
    <xf numFmtId="185" fontId="26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30" fillId="0" borderId="10" xfId="0" applyFont="1" applyBorder="1" applyAlignment="1">
      <alignment/>
    </xf>
    <xf numFmtId="193" fontId="28" fillId="0" borderId="10" xfId="42" applyNumberFormat="1" applyFont="1" applyFill="1" applyBorder="1" applyAlignment="1">
      <alignment/>
    </xf>
    <xf numFmtId="2" fontId="26" fillId="0" borderId="10" xfId="42" applyNumberFormat="1" applyFont="1" applyFill="1" applyBorder="1" applyAlignment="1">
      <alignment horizontal="right" vertical="center" wrapText="1"/>
    </xf>
    <xf numFmtId="2" fontId="26" fillId="0" borderId="10" xfId="42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right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189" fontId="22" fillId="0" borderId="11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/>
    </xf>
    <xf numFmtId="4" fontId="22" fillId="0" borderId="10" xfId="0" applyNumberFormat="1" applyFont="1" applyBorder="1" applyAlignment="1">
      <alignment horizontal="center"/>
    </xf>
    <xf numFmtId="187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187" fontId="22" fillId="0" borderId="1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57" applyFont="1" applyBorder="1" applyAlignment="1">
      <alignment horizontal="left" vertical="center" wrapText="1"/>
      <protection/>
    </xf>
    <xf numFmtId="0" fontId="23" fillId="0" borderId="13" xfId="57" applyFont="1" applyBorder="1" applyAlignment="1">
      <alignment horizontal="right" vertical="center" wrapText="1"/>
      <protection/>
    </xf>
    <xf numFmtId="4" fontId="23" fillId="0" borderId="13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13" xfId="57" applyFont="1" applyBorder="1" applyAlignment="1">
      <alignment horizontal="center" vertical="center"/>
      <protection/>
    </xf>
    <xf numFmtId="0" fontId="23" fillId="0" borderId="13" xfId="0" applyFont="1" applyBorder="1" applyAlignment="1">
      <alignment horizontal="center"/>
    </xf>
    <xf numFmtId="4" fontId="23" fillId="0" borderId="13" xfId="57" applyNumberFormat="1" applyFont="1" applyBorder="1" applyAlignment="1">
      <alignment horizontal="right" vertical="center" wrapText="1"/>
      <protection/>
    </xf>
    <xf numFmtId="2" fontId="22" fillId="0" borderId="10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right"/>
    </xf>
    <xf numFmtId="0" fontId="23" fillId="0" borderId="13" xfId="57" applyFont="1" applyFill="1" applyBorder="1" applyAlignment="1">
      <alignment horizontal="right" vertical="center" wrapText="1"/>
      <protection/>
    </xf>
    <xf numFmtId="0" fontId="23" fillId="0" borderId="13" xfId="0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right" vertical="center"/>
    </xf>
    <xf numFmtId="4" fontId="22" fillId="0" borderId="10" xfId="42" applyNumberFormat="1" applyFont="1" applyBorder="1" applyAlignment="1">
      <alignment horizontal="center" vertical="center" wrapText="1"/>
    </xf>
    <xf numFmtId="171" fontId="22" fillId="0" borderId="10" xfId="42" applyNumberFormat="1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right"/>
    </xf>
    <xf numFmtId="0" fontId="23" fillId="0" borderId="13" xfId="57" applyFont="1" applyBorder="1" applyAlignment="1">
      <alignment horizontal="center" vertical="center" wrapText="1"/>
      <protection/>
    </xf>
    <xf numFmtId="0" fontId="23" fillId="0" borderId="14" xfId="57" applyFont="1" applyBorder="1" applyAlignment="1">
      <alignment horizontal="center" vertical="center"/>
      <protection/>
    </xf>
    <xf numFmtId="0" fontId="23" fillId="0" borderId="14" xfId="57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 horizontal="center"/>
    </xf>
    <xf numFmtId="0" fontId="23" fillId="0" borderId="13" xfId="57" applyFont="1" applyFill="1" applyBorder="1" applyAlignment="1">
      <alignment horizontal="center" vertical="center"/>
      <protection/>
    </xf>
    <xf numFmtId="4" fontId="23" fillId="0" borderId="13" xfId="57" applyNumberFormat="1" applyFont="1" applyFill="1" applyBorder="1" applyAlignment="1">
      <alignment horizontal="right" vertical="center" wrapText="1"/>
      <protection/>
    </xf>
    <xf numFmtId="0" fontId="23" fillId="0" borderId="13" xfId="57" applyFont="1" applyFill="1" applyBorder="1" applyAlignment="1">
      <alignment horizontal="center" vertical="center" wrapText="1"/>
      <protection/>
    </xf>
    <xf numFmtId="4" fontId="23" fillId="24" borderId="13" xfId="0" applyNumberFormat="1" applyFont="1" applyFill="1" applyBorder="1" applyAlignment="1">
      <alignment horizontal="right"/>
    </xf>
    <xf numFmtId="0" fontId="23" fillId="0" borderId="14" xfId="0" applyFont="1" applyBorder="1" applyAlignment="1">
      <alignment horizontal="righ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right" vertical="center" wrapText="1"/>
    </xf>
    <xf numFmtId="0" fontId="23" fillId="0" borderId="13" xfId="57" applyFont="1" applyFill="1" applyBorder="1" applyAlignment="1">
      <alignment horizontal="right" vertical="center"/>
      <protection/>
    </xf>
    <xf numFmtId="0" fontId="23" fillId="0" borderId="15" xfId="0" applyFont="1" applyBorder="1" applyAlignment="1">
      <alignment horizontal="center"/>
    </xf>
    <xf numFmtId="0" fontId="23" fillId="0" borderId="15" xfId="57" applyFont="1" applyBorder="1" applyAlignment="1">
      <alignment horizontal="right" vertical="center" wrapText="1"/>
      <protection/>
    </xf>
    <xf numFmtId="4" fontId="23" fillId="0" borderId="15" xfId="57" applyNumberFormat="1" applyFont="1" applyBorder="1" applyAlignment="1">
      <alignment horizontal="right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191" fontId="23" fillId="0" borderId="13" xfId="42" applyNumberFormat="1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187" fontId="23" fillId="0" borderId="13" xfId="0" applyNumberFormat="1" applyFont="1" applyBorder="1" applyAlignment="1">
      <alignment vertical="center" wrapText="1"/>
    </xf>
    <xf numFmtId="0" fontId="23" fillId="0" borderId="13" xfId="57" applyFont="1" applyBorder="1" applyAlignment="1">
      <alignment horizontal="right" vertical="center"/>
      <protection/>
    </xf>
    <xf numFmtId="2" fontId="23" fillId="0" borderId="13" xfId="0" applyNumberFormat="1" applyFont="1" applyBorder="1" applyAlignment="1">
      <alignment horizontal="right"/>
    </xf>
    <xf numFmtId="187" fontId="23" fillId="0" borderId="13" xfId="0" applyNumberFormat="1" applyFont="1" applyBorder="1" applyAlignment="1">
      <alignment/>
    </xf>
    <xf numFmtId="187" fontId="23" fillId="0" borderId="13" xfId="57" applyNumberFormat="1" applyFont="1" applyBorder="1" applyAlignment="1">
      <alignment horizontal="right" vertical="center"/>
      <protection/>
    </xf>
    <xf numFmtId="2" fontId="23" fillId="0" borderId="13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192" fontId="22" fillId="0" borderId="10" xfId="42" applyNumberFormat="1" applyFont="1" applyBorder="1" applyAlignment="1">
      <alignment horizontal="center" vertical="center" wrapText="1"/>
    </xf>
    <xf numFmtId="187" fontId="23" fillId="0" borderId="13" xfId="57" applyNumberFormat="1" applyFont="1" applyBorder="1" applyAlignment="1">
      <alignment vertical="center"/>
      <protection/>
    </xf>
    <xf numFmtId="171" fontId="26" fillId="0" borderId="13" xfId="42" applyFont="1" applyFill="1" applyBorder="1" applyAlignment="1">
      <alignment horizontal="center" vertical="center" wrapText="1"/>
    </xf>
    <xf numFmtId="187" fontId="23" fillId="0" borderId="13" xfId="57" applyNumberFormat="1" applyFont="1" applyBorder="1" applyAlignment="1">
      <alignment horizontal="right" vertical="center" wrapText="1"/>
      <protection/>
    </xf>
    <xf numFmtId="171" fontId="26" fillId="0" borderId="13" xfId="42" applyFont="1" applyFill="1" applyBorder="1" applyAlignment="1">
      <alignment horizontal="right" vertical="center" wrapText="1"/>
    </xf>
    <xf numFmtId="187" fontId="23" fillId="0" borderId="13" xfId="0" applyNumberFormat="1" applyFont="1" applyBorder="1" applyAlignment="1">
      <alignment horizontal="right" vertical="center" wrapText="1"/>
    </xf>
    <xf numFmtId="187" fontId="23" fillId="0" borderId="14" xfId="57" applyNumberFormat="1" applyFont="1" applyBorder="1" applyAlignment="1">
      <alignment vertical="center"/>
      <protection/>
    </xf>
    <xf numFmtId="171" fontId="26" fillId="0" borderId="14" xfId="42" applyFont="1" applyFill="1" applyBorder="1" applyAlignment="1">
      <alignment horizontal="center" vertical="center" wrapText="1"/>
    </xf>
    <xf numFmtId="187" fontId="23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3" xfId="57" applyFont="1" applyBorder="1" applyAlignment="1">
      <alignment vertical="center"/>
      <protection/>
    </xf>
    <xf numFmtId="186" fontId="22" fillId="0" borderId="10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vertical="center" wrapText="1"/>
    </xf>
    <xf numFmtId="187" fontId="23" fillId="0" borderId="14" xfId="0" applyNumberFormat="1" applyFont="1" applyBorder="1" applyAlignment="1">
      <alignment horizontal="center" vertical="center" wrapText="1"/>
    </xf>
    <xf numFmtId="187" fontId="23" fillId="0" borderId="14" xfId="0" applyNumberFormat="1" applyFont="1" applyBorder="1" applyAlignment="1">
      <alignment horizontal="right" vertical="center" wrapText="1"/>
    </xf>
    <xf numFmtId="187" fontId="23" fillId="0" borderId="13" xfId="57" applyNumberFormat="1" applyFont="1" applyFill="1" applyBorder="1" applyAlignment="1">
      <alignment horizontal="right" vertical="center"/>
      <protection/>
    </xf>
    <xf numFmtId="2" fontId="23" fillId="0" borderId="13" xfId="0" applyNumberFormat="1" applyFont="1" applyBorder="1" applyAlignment="1">
      <alignment/>
    </xf>
    <xf numFmtId="187" fontId="23" fillId="0" borderId="13" xfId="57" applyNumberFormat="1" applyFont="1" applyFill="1" applyBorder="1" applyAlignment="1">
      <alignment vertical="center"/>
      <protection/>
    </xf>
    <xf numFmtId="187" fontId="26" fillId="0" borderId="13" xfId="42" applyNumberFormat="1" applyFont="1" applyFill="1" applyBorder="1" applyAlignment="1">
      <alignment vertical="center" wrapText="1"/>
    </xf>
    <xf numFmtId="187" fontId="23" fillId="0" borderId="13" xfId="0" applyNumberFormat="1" applyFont="1" applyBorder="1" applyAlignment="1">
      <alignment/>
    </xf>
    <xf numFmtId="0" fontId="31" fillId="0" borderId="13" xfId="0" applyFont="1" applyBorder="1" applyAlignment="1">
      <alignment horizontal="right" vertical="center" wrapText="1"/>
    </xf>
    <xf numFmtId="0" fontId="31" fillId="0" borderId="15" xfId="0" applyFont="1" applyBorder="1" applyAlignment="1">
      <alignment horizontal="right" vertical="center" wrapText="1"/>
    </xf>
    <xf numFmtId="2" fontId="23" fillId="0" borderId="15" xfId="0" applyNumberFormat="1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4" fontId="23" fillId="0" borderId="16" xfId="0" applyNumberFormat="1" applyFont="1" applyBorder="1" applyAlignment="1">
      <alignment horizontal="right"/>
    </xf>
    <xf numFmtId="4" fontId="23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3" fillId="0" borderId="13" xfId="57" applyFont="1" applyBorder="1" applyAlignment="1">
      <alignment horizontal="left" vertical="center"/>
      <protection/>
    </xf>
    <xf numFmtId="0" fontId="23" fillId="0" borderId="13" xfId="57" applyFont="1" applyFill="1" applyBorder="1" applyAlignment="1">
      <alignment horizontal="left" vertical="center"/>
      <protection/>
    </xf>
    <xf numFmtId="0" fontId="23" fillId="0" borderId="13" xfId="57" applyFont="1" applyFill="1" applyBorder="1" applyAlignment="1">
      <alignment horizontal="left" vertical="center" wrapText="1"/>
      <protection/>
    </xf>
    <xf numFmtId="0" fontId="23" fillId="24" borderId="13" xfId="57" applyFont="1" applyFill="1" applyBorder="1" applyAlignment="1">
      <alignment horizontal="left" vertical="center"/>
      <protection/>
    </xf>
    <xf numFmtId="0" fontId="23" fillId="0" borderId="15" xfId="57" applyFont="1" applyBorder="1" applyAlignment="1">
      <alignment horizontal="left" vertical="center"/>
      <protection/>
    </xf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23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0" workbookViewId="0" topLeftCell="A1">
      <selection activeCell="J132" sqref="J132"/>
    </sheetView>
  </sheetViews>
  <sheetFormatPr defaultColWidth="9.140625" defaultRowHeight="12.75"/>
  <cols>
    <col min="1" max="1" width="5.421875" style="119" customWidth="1"/>
    <col min="2" max="2" width="36.140625" style="119" customWidth="1"/>
    <col min="3" max="3" width="16.140625" style="119" customWidth="1"/>
    <col min="4" max="5" width="9.140625" style="119" customWidth="1"/>
    <col min="6" max="6" width="11.8515625" style="119" customWidth="1"/>
    <col min="7" max="11" width="9.140625" style="119" customWidth="1"/>
    <col min="12" max="13" width="6.421875" style="119" customWidth="1"/>
    <col min="14" max="16384" width="9.140625" style="119" customWidth="1"/>
  </cols>
  <sheetData>
    <row r="1" spans="1:13" ht="18.75" customHeight="1">
      <c r="A1" s="153" t="s">
        <v>21</v>
      </c>
      <c r="B1" s="153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customHeight="1">
      <c r="A2" s="139" t="s">
        <v>54</v>
      </c>
      <c r="B2" s="139"/>
      <c r="C2" s="139"/>
      <c r="D2" s="6"/>
      <c r="E2" s="6"/>
      <c r="F2" s="6"/>
      <c r="G2" s="6"/>
      <c r="H2" s="5"/>
      <c r="I2" s="5"/>
      <c r="J2" s="5"/>
      <c r="K2" s="5"/>
      <c r="L2" s="5"/>
      <c r="M2" s="5"/>
    </row>
    <row r="3" spans="1:13" ht="15">
      <c r="A3" s="140" t="s">
        <v>311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5">
      <c r="A4" s="154" t="s">
        <v>314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3" ht="1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8.75" customHeight="1">
      <c r="A6" s="136" t="s">
        <v>23</v>
      </c>
      <c r="B6" s="136" t="s">
        <v>26</v>
      </c>
      <c r="C6" s="136" t="s">
        <v>27</v>
      </c>
      <c r="D6" s="136" t="s">
        <v>28</v>
      </c>
      <c r="E6" s="136" t="s">
        <v>37</v>
      </c>
      <c r="F6" s="136" t="s">
        <v>29</v>
      </c>
      <c r="G6" s="136" t="s">
        <v>30</v>
      </c>
      <c r="H6" s="135" t="s">
        <v>31</v>
      </c>
      <c r="I6" s="135"/>
      <c r="J6" s="135"/>
      <c r="K6" s="135"/>
      <c r="L6" s="135"/>
      <c r="M6" s="135"/>
    </row>
    <row r="7" spans="1:13" ht="18.75" customHeight="1">
      <c r="A7" s="137"/>
      <c r="B7" s="137"/>
      <c r="C7" s="137"/>
      <c r="D7" s="137"/>
      <c r="E7" s="137"/>
      <c r="F7" s="137"/>
      <c r="G7" s="137"/>
      <c r="H7" s="135" t="s">
        <v>32</v>
      </c>
      <c r="I7" s="135"/>
      <c r="J7" s="135" t="s">
        <v>20</v>
      </c>
      <c r="K7" s="135"/>
      <c r="L7" s="136" t="s">
        <v>24</v>
      </c>
      <c r="M7" s="136" t="s">
        <v>33</v>
      </c>
    </row>
    <row r="8" spans="1:13" ht="47.25" customHeight="1">
      <c r="A8" s="138"/>
      <c r="B8" s="138"/>
      <c r="C8" s="138"/>
      <c r="D8" s="138"/>
      <c r="E8" s="138"/>
      <c r="F8" s="138"/>
      <c r="G8" s="138"/>
      <c r="H8" s="4" t="s">
        <v>34</v>
      </c>
      <c r="I8" s="4" t="s">
        <v>35</v>
      </c>
      <c r="J8" s="4" t="s">
        <v>34</v>
      </c>
      <c r="K8" s="4" t="s">
        <v>35</v>
      </c>
      <c r="L8" s="138"/>
      <c r="M8" s="138"/>
    </row>
    <row r="9" spans="1:14" ht="21" customHeight="1">
      <c r="A9" s="36"/>
      <c r="B9" s="36" t="s">
        <v>25</v>
      </c>
      <c r="C9" s="36" t="s">
        <v>312</v>
      </c>
      <c r="D9" s="37"/>
      <c r="E9" s="38">
        <f>E11+E21+E27+E38+E44+E51+E58+E62+E66+E73+E80+E84+E91+E102+E111</f>
        <v>699.5200000000001</v>
      </c>
      <c r="F9" s="39"/>
      <c r="G9" s="39">
        <f>G11+G21+G27+G38+G44+G51+G58+G62+G66+G73+G80+G84+G91+G102+G111</f>
        <v>754.3</v>
      </c>
      <c r="H9" s="38">
        <f>H11+H21+H27+H38+H44+H51+H58+H62+H66+H73+H80+H84+H91+H102+H111</f>
        <v>537.47</v>
      </c>
      <c r="I9" s="39"/>
      <c r="J9" s="38">
        <f>J11+J21+J27+J38+J44+J51+J58+J62+J66+J73+J80+J84+J91+J102+J111</f>
        <v>566.97</v>
      </c>
      <c r="K9" s="39"/>
      <c r="L9" s="39"/>
      <c r="M9" s="39"/>
      <c r="N9" s="120"/>
    </row>
    <row r="10" spans="1:13" ht="18.75" customHeight="1">
      <c r="A10" s="7"/>
      <c r="B10" s="8" t="s">
        <v>36</v>
      </c>
      <c r="C10" s="9"/>
      <c r="D10" s="40"/>
      <c r="E10" s="41">
        <f>E9</f>
        <v>699.5200000000001</v>
      </c>
      <c r="F10" s="42"/>
      <c r="G10" s="42">
        <f>G9</f>
        <v>754.3</v>
      </c>
      <c r="H10" s="42">
        <f>H9</f>
        <v>537.47</v>
      </c>
      <c r="I10" s="42"/>
      <c r="J10" s="42">
        <f>J9</f>
        <v>566.97</v>
      </c>
      <c r="K10" s="42"/>
      <c r="L10" s="42"/>
      <c r="M10" s="42"/>
    </row>
    <row r="11" spans="1:13" ht="18.75" customHeight="1">
      <c r="A11" s="4" t="s">
        <v>5</v>
      </c>
      <c r="B11" s="4" t="s">
        <v>55</v>
      </c>
      <c r="C11" s="43"/>
      <c r="D11" s="44"/>
      <c r="E11" s="45">
        <f>+SUM(E12:E20)</f>
        <v>43.11</v>
      </c>
      <c r="F11" s="46"/>
      <c r="G11" s="46">
        <f>+SUM(G12:G20)</f>
        <v>49.5</v>
      </c>
      <c r="H11" s="46">
        <f>+SUM(H12:H20)</f>
        <v>30.599999999999998</v>
      </c>
      <c r="I11" s="46"/>
      <c r="J11" s="46">
        <f>+SUM(J12:J20)</f>
        <v>36.8</v>
      </c>
      <c r="K11" s="46"/>
      <c r="L11" s="46"/>
      <c r="M11" s="46"/>
    </row>
    <row r="12" spans="1:13" ht="15" customHeight="1">
      <c r="A12" s="47">
        <v>1</v>
      </c>
      <c r="B12" s="48" t="s">
        <v>56</v>
      </c>
      <c r="C12" s="47" t="s">
        <v>57</v>
      </c>
      <c r="D12" s="49">
        <v>2004</v>
      </c>
      <c r="E12" s="50">
        <v>6.46</v>
      </c>
      <c r="F12" s="47" t="s">
        <v>58</v>
      </c>
      <c r="G12" s="84">
        <v>3</v>
      </c>
      <c r="H12" s="84">
        <v>4.2</v>
      </c>
      <c r="I12" s="84"/>
      <c r="J12" s="84">
        <v>4.3</v>
      </c>
      <c r="K12" s="85"/>
      <c r="L12" s="85"/>
      <c r="M12" s="85"/>
    </row>
    <row r="13" spans="1:13" ht="15" customHeight="1">
      <c r="A13" s="47">
        <v>2</v>
      </c>
      <c r="B13" s="48" t="s">
        <v>59</v>
      </c>
      <c r="C13" s="47" t="s">
        <v>57</v>
      </c>
      <c r="D13" s="49">
        <v>2002</v>
      </c>
      <c r="E13" s="50">
        <v>7.3</v>
      </c>
      <c r="F13" s="47" t="s">
        <v>58</v>
      </c>
      <c r="G13" s="84">
        <v>3</v>
      </c>
      <c r="H13" s="84">
        <v>2</v>
      </c>
      <c r="I13" s="84"/>
      <c r="J13" s="84">
        <v>3.9</v>
      </c>
      <c r="K13" s="85"/>
      <c r="L13" s="85"/>
      <c r="M13" s="85"/>
    </row>
    <row r="14" spans="1:13" ht="15" customHeight="1">
      <c r="A14" s="47">
        <v>3</v>
      </c>
      <c r="B14" s="48" t="s">
        <v>60</v>
      </c>
      <c r="C14" s="47" t="s">
        <v>57</v>
      </c>
      <c r="D14" s="49">
        <v>2014</v>
      </c>
      <c r="E14" s="50">
        <v>8.2</v>
      </c>
      <c r="F14" s="47" t="s">
        <v>58</v>
      </c>
      <c r="G14" s="84">
        <v>3</v>
      </c>
      <c r="H14" s="84">
        <v>2</v>
      </c>
      <c r="I14" s="84"/>
      <c r="J14" s="84">
        <v>2.9</v>
      </c>
      <c r="K14" s="51"/>
      <c r="L14" s="51"/>
      <c r="M14" s="51"/>
    </row>
    <row r="15" spans="1:13" ht="15" customHeight="1">
      <c r="A15" s="47">
        <v>4</v>
      </c>
      <c r="B15" s="48" t="s">
        <v>61</v>
      </c>
      <c r="C15" s="47" t="s">
        <v>57</v>
      </c>
      <c r="D15" s="49">
        <v>2000</v>
      </c>
      <c r="E15" s="50">
        <v>8.8</v>
      </c>
      <c r="F15" s="47" t="s">
        <v>58</v>
      </c>
      <c r="G15" s="84">
        <v>6</v>
      </c>
      <c r="H15" s="84">
        <v>5.2</v>
      </c>
      <c r="I15" s="84"/>
      <c r="J15" s="84">
        <v>4.1</v>
      </c>
      <c r="K15" s="51"/>
      <c r="L15" s="51"/>
      <c r="M15" s="51"/>
    </row>
    <row r="16" spans="1:13" ht="15" customHeight="1">
      <c r="A16" s="47">
        <v>5</v>
      </c>
      <c r="B16" s="48" t="s">
        <v>62</v>
      </c>
      <c r="C16" s="47" t="s">
        <v>57</v>
      </c>
      <c r="D16" s="49">
        <v>2001</v>
      </c>
      <c r="E16" s="50">
        <v>9.2</v>
      </c>
      <c r="F16" s="47" t="s">
        <v>58</v>
      </c>
      <c r="G16" s="84">
        <v>7</v>
      </c>
      <c r="H16" s="84">
        <v>5.2</v>
      </c>
      <c r="I16" s="84"/>
      <c r="J16" s="84">
        <v>6.1</v>
      </c>
      <c r="K16" s="51"/>
      <c r="L16" s="51"/>
      <c r="M16" s="51"/>
    </row>
    <row r="17" spans="1:13" ht="15" customHeight="1">
      <c r="A17" s="47">
        <v>6</v>
      </c>
      <c r="B17" s="51" t="s">
        <v>63</v>
      </c>
      <c r="C17" s="47" t="s">
        <v>64</v>
      </c>
      <c r="D17" s="52">
        <v>1980</v>
      </c>
      <c r="E17" s="50">
        <v>1</v>
      </c>
      <c r="F17" s="47" t="s">
        <v>65</v>
      </c>
      <c r="G17" s="86">
        <v>8</v>
      </c>
      <c r="H17" s="86">
        <v>4</v>
      </c>
      <c r="I17" s="86"/>
      <c r="J17" s="86">
        <v>4</v>
      </c>
      <c r="K17" s="51"/>
      <c r="L17" s="51"/>
      <c r="M17" s="51"/>
    </row>
    <row r="18" spans="1:13" ht="15" customHeight="1">
      <c r="A18" s="47">
        <v>7</v>
      </c>
      <c r="B18" s="51" t="s">
        <v>66</v>
      </c>
      <c r="C18" s="47" t="s">
        <v>67</v>
      </c>
      <c r="D18" s="52">
        <v>1997</v>
      </c>
      <c r="E18" s="50">
        <v>0.65</v>
      </c>
      <c r="F18" s="47" t="s">
        <v>68</v>
      </c>
      <c r="G18" s="86">
        <v>2.3</v>
      </c>
      <c r="H18" s="86">
        <v>0</v>
      </c>
      <c r="I18" s="86"/>
      <c r="J18" s="86">
        <v>2.3</v>
      </c>
      <c r="K18" s="51"/>
      <c r="L18" s="51"/>
      <c r="M18" s="51"/>
    </row>
    <row r="19" spans="1:13" ht="15" customHeight="1">
      <c r="A19" s="47">
        <v>8</v>
      </c>
      <c r="B19" s="51" t="s">
        <v>69</v>
      </c>
      <c r="C19" s="47" t="s">
        <v>70</v>
      </c>
      <c r="D19" s="52">
        <v>1999</v>
      </c>
      <c r="E19" s="50">
        <v>0.8</v>
      </c>
      <c r="F19" s="47" t="s">
        <v>71</v>
      </c>
      <c r="G19" s="86">
        <v>9</v>
      </c>
      <c r="H19" s="86">
        <v>4</v>
      </c>
      <c r="I19" s="86"/>
      <c r="J19" s="86">
        <v>5</v>
      </c>
      <c r="K19" s="51"/>
      <c r="L19" s="51"/>
      <c r="M19" s="51"/>
    </row>
    <row r="20" spans="1:13" ht="15" customHeight="1">
      <c r="A20" s="47">
        <v>9</v>
      </c>
      <c r="B20" s="51" t="s">
        <v>72</v>
      </c>
      <c r="C20" s="47" t="s">
        <v>73</v>
      </c>
      <c r="D20" s="52">
        <v>2005</v>
      </c>
      <c r="E20" s="50">
        <v>0.7</v>
      </c>
      <c r="F20" s="47" t="s">
        <v>74</v>
      </c>
      <c r="G20" s="51">
        <v>8.2</v>
      </c>
      <c r="H20" s="86">
        <v>4</v>
      </c>
      <c r="I20" s="86"/>
      <c r="J20" s="86">
        <v>4.2</v>
      </c>
      <c r="K20" s="51"/>
      <c r="L20" s="51"/>
      <c r="M20" s="51"/>
    </row>
    <row r="21" spans="1:13" ht="12.75">
      <c r="A21" s="4" t="s">
        <v>6</v>
      </c>
      <c r="B21" s="4" t="s">
        <v>75</v>
      </c>
      <c r="C21" s="43"/>
      <c r="D21" s="44"/>
      <c r="E21" s="45">
        <f>+SUM(E22:E26)</f>
        <v>11.700000000000001</v>
      </c>
      <c r="F21" s="46"/>
      <c r="G21" s="46">
        <f>+SUM(G22:G26)</f>
        <v>39.8</v>
      </c>
      <c r="H21" s="46">
        <f>+SUM(H22:H26)</f>
        <v>41</v>
      </c>
      <c r="I21" s="46"/>
      <c r="J21" s="46">
        <f>+SUM(J22:J26)</f>
        <v>41</v>
      </c>
      <c r="K21" s="46"/>
      <c r="L21" s="46"/>
      <c r="M21" s="46"/>
    </row>
    <row r="22" spans="1:13" ht="12.75">
      <c r="A22" s="53">
        <v>1</v>
      </c>
      <c r="B22" s="121" t="s">
        <v>76</v>
      </c>
      <c r="C22" s="54" t="s">
        <v>77</v>
      </c>
      <c r="D22" s="49">
        <v>2008</v>
      </c>
      <c r="E22" s="55">
        <v>1.05</v>
      </c>
      <c r="F22" s="54" t="s">
        <v>78</v>
      </c>
      <c r="G22" s="87">
        <v>8</v>
      </c>
      <c r="H22" s="88">
        <v>0.5</v>
      </c>
      <c r="I22" s="88"/>
      <c r="J22" s="88">
        <f>H22</f>
        <v>0.5</v>
      </c>
      <c r="K22" s="58"/>
      <c r="L22" s="58"/>
      <c r="M22" s="58"/>
    </row>
    <row r="23" spans="1:13" ht="12.75">
      <c r="A23" s="53">
        <v>2</v>
      </c>
      <c r="B23" s="121" t="s">
        <v>79</v>
      </c>
      <c r="C23" s="54" t="s">
        <v>77</v>
      </c>
      <c r="D23" s="49">
        <v>1998</v>
      </c>
      <c r="E23" s="55">
        <v>2.25</v>
      </c>
      <c r="F23" s="54" t="s">
        <v>80</v>
      </c>
      <c r="G23" s="87">
        <v>3.8</v>
      </c>
      <c r="H23" s="88">
        <v>0.5</v>
      </c>
      <c r="I23" s="88"/>
      <c r="J23" s="88">
        <f>H23</f>
        <v>0.5</v>
      </c>
      <c r="K23" s="58"/>
      <c r="L23" s="58"/>
      <c r="M23" s="58"/>
    </row>
    <row r="24" spans="1:13" ht="12.75">
      <c r="A24" s="53">
        <v>3</v>
      </c>
      <c r="B24" s="121" t="s">
        <v>81</v>
      </c>
      <c r="C24" s="54" t="s">
        <v>82</v>
      </c>
      <c r="D24" s="49">
        <v>1998</v>
      </c>
      <c r="E24" s="55">
        <v>2.95</v>
      </c>
      <c r="F24" s="54" t="s">
        <v>83</v>
      </c>
      <c r="G24" s="87">
        <v>5</v>
      </c>
      <c r="H24" s="88">
        <v>11.6</v>
      </c>
      <c r="I24" s="88"/>
      <c r="J24" s="88">
        <f>H24</f>
        <v>11.6</v>
      </c>
      <c r="K24" s="58"/>
      <c r="L24" s="58"/>
      <c r="M24" s="58"/>
    </row>
    <row r="25" spans="1:13" ht="12.75">
      <c r="A25" s="53">
        <v>4</v>
      </c>
      <c r="B25" s="121" t="s">
        <v>84</v>
      </c>
      <c r="C25" s="54" t="s">
        <v>85</v>
      </c>
      <c r="D25" s="49">
        <v>2008</v>
      </c>
      <c r="E25" s="55">
        <v>4.55</v>
      </c>
      <c r="F25" s="54" t="s">
        <v>83</v>
      </c>
      <c r="G25" s="87">
        <v>15</v>
      </c>
      <c r="H25" s="88">
        <v>14.8</v>
      </c>
      <c r="I25" s="88"/>
      <c r="J25" s="88">
        <f>H25</f>
        <v>14.8</v>
      </c>
      <c r="K25" s="58"/>
      <c r="L25" s="58"/>
      <c r="M25" s="58"/>
    </row>
    <row r="26" spans="1:13" ht="12.75">
      <c r="A26" s="53">
        <v>5</v>
      </c>
      <c r="B26" s="121" t="s">
        <v>86</v>
      </c>
      <c r="C26" s="54" t="s">
        <v>87</v>
      </c>
      <c r="D26" s="49">
        <v>1993</v>
      </c>
      <c r="E26" s="55">
        <v>0.9</v>
      </c>
      <c r="F26" s="54" t="s">
        <v>88</v>
      </c>
      <c r="G26" s="87">
        <v>8</v>
      </c>
      <c r="H26" s="88">
        <v>13.6</v>
      </c>
      <c r="I26" s="88"/>
      <c r="J26" s="88">
        <f>H26</f>
        <v>13.6</v>
      </c>
      <c r="K26" s="58"/>
      <c r="L26" s="58"/>
      <c r="M26" s="58"/>
    </row>
    <row r="27" spans="1:13" ht="12.75">
      <c r="A27" s="4" t="s">
        <v>7</v>
      </c>
      <c r="B27" s="4" t="s">
        <v>89</v>
      </c>
      <c r="C27" s="43"/>
      <c r="D27" s="44"/>
      <c r="E27" s="45">
        <f>+SUM(E28:E37)</f>
        <v>56.769999999999996</v>
      </c>
      <c r="F27" s="56"/>
      <c r="G27" s="56">
        <f>+SUM(G28:G37)</f>
        <v>46.8</v>
      </c>
      <c r="H27" s="56">
        <f>+SUM(H28:H37)</f>
        <v>34.089999999999996</v>
      </c>
      <c r="I27" s="56"/>
      <c r="J27" s="56">
        <f>+SUM(J28:J37)</f>
        <v>34.089999999999996</v>
      </c>
      <c r="K27" s="46"/>
      <c r="L27" s="46"/>
      <c r="M27" s="46"/>
    </row>
    <row r="28" spans="1:13" ht="12.75">
      <c r="A28" s="54">
        <v>1</v>
      </c>
      <c r="B28" s="121" t="s">
        <v>90</v>
      </c>
      <c r="C28" s="54" t="s">
        <v>91</v>
      </c>
      <c r="D28" s="49">
        <v>2003</v>
      </c>
      <c r="E28" s="57">
        <v>4.37</v>
      </c>
      <c r="F28" s="54" t="s">
        <v>92</v>
      </c>
      <c r="G28" s="87">
        <v>5</v>
      </c>
      <c r="H28" s="89">
        <v>3.9</v>
      </c>
      <c r="I28" s="89"/>
      <c r="J28" s="89">
        <v>4.2</v>
      </c>
      <c r="K28" s="58"/>
      <c r="L28" s="58"/>
      <c r="M28" s="58"/>
    </row>
    <row r="29" spans="1:13" ht="12.75">
      <c r="A29" s="54">
        <v>2</v>
      </c>
      <c r="B29" s="121" t="s">
        <v>93</v>
      </c>
      <c r="C29" s="54" t="s">
        <v>94</v>
      </c>
      <c r="D29" s="49">
        <v>2004</v>
      </c>
      <c r="E29" s="57">
        <v>3.12</v>
      </c>
      <c r="F29" s="54" t="s">
        <v>95</v>
      </c>
      <c r="G29" s="87">
        <v>5</v>
      </c>
      <c r="H29" s="89">
        <v>4</v>
      </c>
      <c r="I29" s="89"/>
      <c r="J29" s="89">
        <v>4</v>
      </c>
      <c r="K29" s="58"/>
      <c r="L29" s="58"/>
      <c r="M29" s="58"/>
    </row>
    <row r="30" spans="1:13" ht="12.75">
      <c r="A30" s="54">
        <v>3</v>
      </c>
      <c r="B30" s="121" t="s">
        <v>96</v>
      </c>
      <c r="C30" s="54" t="s">
        <v>97</v>
      </c>
      <c r="D30" s="49">
        <v>2005</v>
      </c>
      <c r="E30" s="57">
        <v>8.22</v>
      </c>
      <c r="F30" s="54" t="s">
        <v>98</v>
      </c>
      <c r="G30" s="87">
        <v>7</v>
      </c>
      <c r="H30" s="89">
        <v>4</v>
      </c>
      <c r="I30" s="89"/>
      <c r="J30" s="89">
        <v>4</v>
      </c>
      <c r="K30" s="58"/>
      <c r="L30" s="58"/>
      <c r="M30" s="58"/>
    </row>
    <row r="31" spans="1:13" ht="12.75">
      <c r="A31" s="54">
        <v>4</v>
      </c>
      <c r="B31" s="121" t="s">
        <v>99</v>
      </c>
      <c r="C31" s="54" t="s">
        <v>100</v>
      </c>
      <c r="D31" s="49">
        <v>2006</v>
      </c>
      <c r="E31" s="57">
        <v>2.15</v>
      </c>
      <c r="F31" s="54" t="s">
        <v>101</v>
      </c>
      <c r="G31" s="87">
        <v>5</v>
      </c>
      <c r="H31" s="89">
        <v>4</v>
      </c>
      <c r="I31" s="89"/>
      <c r="J31" s="89">
        <v>4</v>
      </c>
      <c r="K31" s="58"/>
      <c r="L31" s="58"/>
      <c r="M31" s="58"/>
    </row>
    <row r="32" spans="1:13" ht="12.75">
      <c r="A32" s="54">
        <v>5</v>
      </c>
      <c r="B32" s="58" t="s">
        <v>102</v>
      </c>
      <c r="C32" s="54" t="s">
        <v>103</v>
      </c>
      <c r="D32" s="59">
        <v>2009</v>
      </c>
      <c r="E32" s="57">
        <v>1.24</v>
      </c>
      <c r="F32" s="54" t="s">
        <v>104</v>
      </c>
      <c r="G32" s="58">
        <v>5</v>
      </c>
      <c r="H32" s="58">
        <v>3.49</v>
      </c>
      <c r="I32" s="58"/>
      <c r="J32" s="58">
        <v>3.19</v>
      </c>
      <c r="K32" s="58"/>
      <c r="L32" s="58"/>
      <c r="M32" s="58"/>
    </row>
    <row r="33" spans="1:13" ht="12.75">
      <c r="A33" s="54">
        <v>6</v>
      </c>
      <c r="B33" s="122" t="s">
        <v>105</v>
      </c>
      <c r="C33" s="54" t="s">
        <v>106</v>
      </c>
      <c r="D33" s="60">
        <v>1998</v>
      </c>
      <c r="E33" s="57">
        <v>14.26</v>
      </c>
      <c r="F33" s="54" t="s">
        <v>107</v>
      </c>
      <c r="G33" s="79">
        <v>3</v>
      </c>
      <c r="H33" s="89">
        <v>3.4</v>
      </c>
      <c r="I33" s="89"/>
      <c r="J33" s="89">
        <f>H33</f>
        <v>3.4</v>
      </c>
      <c r="K33" s="58"/>
      <c r="L33" s="58"/>
      <c r="M33" s="58"/>
    </row>
    <row r="34" spans="1:13" ht="12.75">
      <c r="A34" s="54">
        <v>7</v>
      </c>
      <c r="B34" s="121" t="s">
        <v>108</v>
      </c>
      <c r="C34" s="54" t="s">
        <v>109</v>
      </c>
      <c r="D34" s="49">
        <v>1997</v>
      </c>
      <c r="E34" s="57">
        <v>1.83</v>
      </c>
      <c r="F34" s="54" t="s">
        <v>110</v>
      </c>
      <c r="G34" s="87">
        <v>2</v>
      </c>
      <c r="H34" s="89">
        <v>1.2</v>
      </c>
      <c r="I34" s="89"/>
      <c r="J34" s="89">
        <f>H34</f>
        <v>1.2</v>
      </c>
      <c r="K34" s="58"/>
      <c r="L34" s="58"/>
      <c r="M34" s="58"/>
    </row>
    <row r="35" spans="1:13" ht="12.75">
      <c r="A35" s="54">
        <v>8</v>
      </c>
      <c r="B35" s="121" t="s">
        <v>111</v>
      </c>
      <c r="C35" s="54" t="s">
        <v>112</v>
      </c>
      <c r="D35" s="49">
        <v>1996</v>
      </c>
      <c r="E35" s="57">
        <v>6.49</v>
      </c>
      <c r="F35" s="54" t="s">
        <v>78</v>
      </c>
      <c r="G35" s="87">
        <v>2</v>
      </c>
      <c r="H35" s="89">
        <v>0.8</v>
      </c>
      <c r="I35" s="89"/>
      <c r="J35" s="89">
        <f>H35</f>
        <v>0.8</v>
      </c>
      <c r="K35" s="58"/>
      <c r="L35" s="58"/>
      <c r="M35" s="58"/>
    </row>
    <row r="36" spans="1:13" ht="12.75">
      <c r="A36" s="54">
        <v>9</v>
      </c>
      <c r="B36" s="121" t="s">
        <v>113</v>
      </c>
      <c r="C36" s="54" t="s">
        <v>114</v>
      </c>
      <c r="D36" s="49">
        <v>1998</v>
      </c>
      <c r="E36" s="57">
        <v>2.44</v>
      </c>
      <c r="F36" s="54" t="s">
        <v>115</v>
      </c>
      <c r="G36" s="87">
        <v>1.8</v>
      </c>
      <c r="H36" s="89">
        <v>1.2</v>
      </c>
      <c r="I36" s="89"/>
      <c r="J36" s="89">
        <f>H36</f>
        <v>1.2</v>
      </c>
      <c r="K36" s="58"/>
      <c r="L36" s="58"/>
      <c r="M36" s="58"/>
    </row>
    <row r="37" spans="1:13" ht="12.75">
      <c r="A37" s="54">
        <v>10</v>
      </c>
      <c r="B37" s="121" t="s">
        <v>116</v>
      </c>
      <c r="C37" s="54" t="s">
        <v>117</v>
      </c>
      <c r="D37" s="49">
        <v>1999</v>
      </c>
      <c r="E37" s="57">
        <v>12.65</v>
      </c>
      <c r="F37" s="54" t="s">
        <v>118</v>
      </c>
      <c r="G37" s="87">
        <v>11</v>
      </c>
      <c r="H37" s="89">
        <v>8.1</v>
      </c>
      <c r="I37" s="89"/>
      <c r="J37" s="89">
        <f>H37</f>
        <v>8.1</v>
      </c>
      <c r="K37" s="58"/>
      <c r="L37" s="58"/>
      <c r="M37" s="58"/>
    </row>
    <row r="38" spans="1:13" ht="15.75" customHeight="1">
      <c r="A38" s="4" t="s">
        <v>119</v>
      </c>
      <c r="B38" s="4" t="s">
        <v>120</v>
      </c>
      <c r="C38" s="43"/>
      <c r="D38" s="44"/>
      <c r="E38" s="45">
        <f>+SUM(E39:E43)</f>
        <v>21.4</v>
      </c>
      <c r="F38" s="46"/>
      <c r="G38" s="46">
        <f>+SUM(G39:G43)</f>
        <v>38.8</v>
      </c>
      <c r="H38" s="46">
        <v>40.4</v>
      </c>
      <c r="I38" s="46"/>
      <c r="J38" s="46">
        <v>41</v>
      </c>
      <c r="K38" s="46">
        <f>+SUM(K39:K43)</f>
        <v>0</v>
      </c>
      <c r="L38" s="46"/>
      <c r="M38" s="46"/>
    </row>
    <row r="39" spans="1:13" ht="15.75" customHeight="1">
      <c r="A39" s="53">
        <v>1</v>
      </c>
      <c r="B39" s="121" t="s">
        <v>121</v>
      </c>
      <c r="C39" s="61" t="s">
        <v>122</v>
      </c>
      <c r="D39" s="49">
        <v>1996</v>
      </c>
      <c r="E39" s="55">
        <v>0.95</v>
      </c>
      <c r="F39" s="61" t="s">
        <v>123</v>
      </c>
      <c r="G39" s="90">
        <v>7</v>
      </c>
      <c r="H39" s="91">
        <v>12</v>
      </c>
      <c r="I39" s="91"/>
      <c r="J39" s="91">
        <v>12.2</v>
      </c>
      <c r="K39" s="92"/>
      <c r="L39" s="92"/>
      <c r="M39" s="92"/>
    </row>
    <row r="40" spans="1:13" ht="15.75" customHeight="1">
      <c r="A40" s="53">
        <v>2</v>
      </c>
      <c r="B40" s="121" t="s">
        <v>124</v>
      </c>
      <c r="C40" s="61" t="s">
        <v>125</v>
      </c>
      <c r="D40" s="49">
        <v>2005</v>
      </c>
      <c r="E40" s="55">
        <v>3.2</v>
      </c>
      <c r="F40" s="61" t="s">
        <v>126</v>
      </c>
      <c r="G40" s="90">
        <v>8</v>
      </c>
      <c r="H40" s="91">
        <v>9</v>
      </c>
      <c r="I40" s="91"/>
      <c r="J40" s="91">
        <v>9.1</v>
      </c>
      <c r="K40" s="92"/>
      <c r="L40" s="92"/>
      <c r="M40" s="92"/>
    </row>
    <row r="41" spans="1:13" ht="15.75" customHeight="1">
      <c r="A41" s="53">
        <v>3</v>
      </c>
      <c r="B41" s="121" t="s">
        <v>127</v>
      </c>
      <c r="C41" s="61" t="s">
        <v>128</v>
      </c>
      <c r="D41" s="49">
        <v>2007</v>
      </c>
      <c r="E41" s="55">
        <v>6.6</v>
      </c>
      <c r="F41" s="61" t="s">
        <v>123</v>
      </c>
      <c r="G41" s="90">
        <v>7</v>
      </c>
      <c r="H41" s="91">
        <v>3.5</v>
      </c>
      <c r="I41" s="91"/>
      <c r="J41" s="91">
        <v>3.5</v>
      </c>
      <c r="K41" s="92"/>
      <c r="L41" s="92"/>
      <c r="M41" s="92"/>
    </row>
    <row r="42" spans="1:13" ht="15.75" customHeight="1">
      <c r="A42" s="53">
        <v>4</v>
      </c>
      <c r="B42" s="121" t="s">
        <v>129</v>
      </c>
      <c r="C42" s="61" t="s">
        <v>128</v>
      </c>
      <c r="D42" s="49">
        <v>1996</v>
      </c>
      <c r="E42" s="55">
        <v>5.8</v>
      </c>
      <c r="F42" s="61" t="s">
        <v>123</v>
      </c>
      <c r="G42" s="90">
        <v>6.8</v>
      </c>
      <c r="H42" s="91">
        <v>3.7</v>
      </c>
      <c r="I42" s="91"/>
      <c r="J42" s="91">
        <v>3.7</v>
      </c>
      <c r="K42" s="92"/>
      <c r="L42" s="92"/>
      <c r="M42" s="92"/>
    </row>
    <row r="43" spans="1:13" ht="15.75" customHeight="1">
      <c r="A43" s="53">
        <v>5</v>
      </c>
      <c r="B43" s="121" t="s">
        <v>130</v>
      </c>
      <c r="C43" s="61" t="s">
        <v>131</v>
      </c>
      <c r="D43" s="49">
        <v>2000</v>
      </c>
      <c r="E43" s="62">
        <v>4.85</v>
      </c>
      <c r="F43" s="61" t="s">
        <v>123</v>
      </c>
      <c r="G43" s="90">
        <v>10</v>
      </c>
      <c r="H43" s="91">
        <v>9.2</v>
      </c>
      <c r="I43" s="91"/>
      <c r="J43" s="91">
        <v>9.5</v>
      </c>
      <c r="K43" s="92"/>
      <c r="L43" s="92"/>
      <c r="M43" s="92"/>
    </row>
    <row r="44" spans="1:13" ht="15" customHeight="1">
      <c r="A44" s="4" t="s">
        <v>132</v>
      </c>
      <c r="B44" s="4" t="s">
        <v>133</v>
      </c>
      <c r="C44" s="43"/>
      <c r="D44" s="44"/>
      <c r="E44" s="63">
        <f>+SUM(E45:E50)</f>
        <v>82.35000000000001</v>
      </c>
      <c r="F44" s="64"/>
      <c r="G44" s="64">
        <f>+SUM(G45:G50)</f>
        <v>45</v>
      </c>
      <c r="H44" s="64">
        <f>SUM(H45:H50)</f>
        <v>39.03</v>
      </c>
      <c r="I44" s="64">
        <f>+SUM(I45:I50)</f>
        <v>0</v>
      </c>
      <c r="J44" s="64">
        <f>+SUM(J45:J50)</f>
        <v>39.03</v>
      </c>
      <c r="K44" s="64">
        <f>+SUM(K45:K50)</f>
        <v>0</v>
      </c>
      <c r="L44" s="93">
        <f>+SUM(L45:L50)</f>
        <v>0</v>
      </c>
      <c r="M44" s="93">
        <f>+SUM(M45:M50)</f>
        <v>0</v>
      </c>
    </row>
    <row r="45" spans="1:13" ht="15" customHeight="1">
      <c r="A45" s="53">
        <v>1</v>
      </c>
      <c r="B45" s="121" t="s">
        <v>134</v>
      </c>
      <c r="C45" s="65" t="s">
        <v>135</v>
      </c>
      <c r="D45" s="49">
        <v>2007</v>
      </c>
      <c r="E45" s="117">
        <v>32.28</v>
      </c>
      <c r="F45" s="54" t="s">
        <v>136</v>
      </c>
      <c r="G45" s="94">
        <v>12</v>
      </c>
      <c r="H45" s="95">
        <v>10</v>
      </c>
      <c r="I45" s="89"/>
      <c r="J45" s="95">
        <v>10</v>
      </c>
      <c r="K45" s="58"/>
      <c r="L45" s="58"/>
      <c r="M45" s="58"/>
    </row>
    <row r="46" spans="1:13" ht="15" customHeight="1">
      <c r="A46" s="67">
        <v>2</v>
      </c>
      <c r="B46" s="48" t="s">
        <v>137</v>
      </c>
      <c r="C46" s="65" t="s">
        <v>138</v>
      </c>
      <c r="D46" s="49">
        <v>1996</v>
      </c>
      <c r="E46" s="50">
        <v>24.37</v>
      </c>
      <c r="F46" s="47" t="s">
        <v>309</v>
      </c>
      <c r="G46" s="96">
        <v>10</v>
      </c>
      <c r="H46" s="97">
        <v>8</v>
      </c>
      <c r="I46" s="98"/>
      <c r="J46" s="97">
        <v>8</v>
      </c>
      <c r="K46" s="47"/>
      <c r="L46" s="47"/>
      <c r="M46" s="47"/>
    </row>
    <row r="47" spans="1:13" ht="15" customHeight="1">
      <c r="A47" s="53">
        <v>3</v>
      </c>
      <c r="B47" s="121" t="s">
        <v>139</v>
      </c>
      <c r="C47" s="65" t="s">
        <v>140</v>
      </c>
      <c r="D47" s="49">
        <v>2008</v>
      </c>
      <c r="E47" s="57">
        <v>14.26</v>
      </c>
      <c r="F47" s="54" t="s">
        <v>141</v>
      </c>
      <c r="G47" s="94">
        <v>5</v>
      </c>
      <c r="H47" s="95">
        <v>4</v>
      </c>
      <c r="I47" s="89"/>
      <c r="J47" s="95">
        <v>4</v>
      </c>
      <c r="K47" s="58"/>
      <c r="L47" s="58"/>
      <c r="M47" s="58"/>
    </row>
    <row r="48" spans="1:13" ht="15" customHeight="1">
      <c r="A48" s="53">
        <v>4</v>
      </c>
      <c r="B48" s="121" t="s">
        <v>142</v>
      </c>
      <c r="C48" s="65" t="s">
        <v>140</v>
      </c>
      <c r="D48" s="49">
        <v>2012</v>
      </c>
      <c r="E48" s="57">
        <v>6.08</v>
      </c>
      <c r="F48" s="54" t="s">
        <v>143</v>
      </c>
      <c r="G48" s="94">
        <v>6</v>
      </c>
      <c r="H48" s="95">
        <v>5.03</v>
      </c>
      <c r="I48" s="89"/>
      <c r="J48" s="95">
        <v>5.03</v>
      </c>
      <c r="K48" s="58"/>
      <c r="L48" s="58"/>
      <c r="M48" s="58"/>
    </row>
    <row r="49" spans="1:13" ht="15" customHeight="1">
      <c r="A49" s="53">
        <v>5</v>
      </c>
      <c r="B49" s="121" t="s">
        <v>144</v>
      </c>
      <c r="C49" s="65" t="s">
        <v>138</v>
      </c>
      <c r="D49" s="49">
        <v>2013</v>
      </c>
      <c r="E49" s="57">
        <v>3.8</v>
      </c>
      <c r="F49" s="54" t="s">
        <v>145</v>
      </c>
      <c r="G49" s="94">
        <v>7</v>
      </c>
      <c r="H49" s="95">
        <v>7</v>
      </c>
      <c r="I49" s="89"/>
      <c r="J49" s="95">
        <v>7</v>
      </c>
      <c r="K49" s="58"/>
      <c r="L49" s="58"/>
      <c r="M49" s="58"/>
    </row>
    <row r="50" spans="1:13" ht="15" customHeight="1">
      <c r="A50" s="68">
        <v>6</v>
      </c>
      <c r="B50" s="121" t="s">
        <v>146</v>
      </c>
      <c r="C50" s="65" t="s">
        <v>138</v>
      </c>
      <c r="D50" s="69">
        <v>2011</v>
      </c>
      <c r="E50" s="118">
        <v>1.56</v>
      </c>
      <c r="F50" s="70" t="s">
        <v>147</v>
      </c>
      <c r="G50" s="99">
        <v>5</v>
      </c>
      <c r="H50" s="100">
        <v>5</v>
      </c>
      <c r="I50" s="101"/>
      <c r="J50" s="100">
        <v>5</v>
      </c>
      <c r="K50" s="102"/>
      <c r="L50" s="102"/>
      <c r="M50" s="102"/>
    </row>
    <row r="51" spans="1:13" ht="15" customHeight="1">
      <c r="A51" s="4" t="s">
        <v>148</v>
      </c>
      <c r="B51" s="4" t="s">
        <v>149</v>
      </c>
      <c r="C51" s="43"/>
      <c r="D51" s="44"/>
      <c r="E51" s="45">
        <f>+SUM(E52:E57)</f>
        <v>18.44</v>
      </c>
      <c r="F51" s="46"/>
      <c r="G51" s="46">
        <f>+SUM(G52:G57)</f>
        <v>35</v>
      </c>
      <c r="H51" s="46">
        <f>+SUM(H52:H57)</f>
        <v>24.599999999999998</v>
      </c>
      <c r="I51" s="46"/>
      <c r="J51" s="46">
        <f>+SUM(J52:J57)</f>
        <v>24.599999999999998</v>
      </c>
      <c r="K51" s="46"/>
      <c r="L51" s="46"/>
      <c r="M51" s="46"/>
    </row>
    <row r="52" spans="1:13" ht="15" customHeight="1">
      <c r="A52" s="71">
        <v>1</v>
      </c>
      <c r="B52" s="122" t="s">
        <v>150</v>
      </c>
      <c r="C52" s="71" t="s">
        <v>151</v>
      </c>
      <c r="D52" s="60">
        <v>2004</v>
      </c>
      <c r="E52" s="72">
        <v>4.34</v>
      </c>
      <c r="F52" s="73" t="s">
        <v>152</v>
      </c>
      <c r="G52" s="79">
        <v>15</v>
      </c>
      <c r="H52" s="88">
        <v>11</v>
      </c>
      <c r="I52" s="88"/>
      <c r="J52" s="88">
        <f aca="true" t="shared" si="0" ref="J52:J57">H52</f>
        <v>11</v>
      </c>
      <c r="K52" s="58"/>
      <c r="L52" s="58"/>
      <c r="M52" s="58"/>
    </row>
    <row r="53" spans="1:13" ht="15" customHeight="1">
      <c r="A53" s="71">
        <v>2</v>
      </c>
      <c r="B53" s="122" t="s">
        <v>153</v>
      </c>
      <c r="C53" s="71" t="s">
        <v>154</v>
      </c>
      <c r="D53" s="60">
        <v>2005</v>
      </c>
      <c r="E53" s="72">
        <v>2.32</v>
      </c>
      <c r="F53" s="73" t="s">
        <v>155</v>
      </c>
      <c r="G53" s="79">
        <v>6</v>
      </c>
      <c r="H53" s="88">
        <v>4.2</v>
      </c>
      <c r="I53" s="88"/>
      <c r="J53" s="88">
        <f t="shared" si="0"/>
        <v>4.2</v>
      </c>
      <c r="K53" s="58"/>
      <c r="L53" s="58"/>
      <c r="M53" s="58"/>
    </row>
    <row r="54" spans="1:13" ht="15" customHeight="1">
      <c r="A54" s="71">
        <v>3</v>
      </c>
      <c r="B54" s="122" t="s">
        <v>156</v>
      </c>
      <c r="C54" s="71" t="s">
        <v>157</v>
      </c>
      <c r="D54" s="60">
        <v>2006</v>
      </c>
      <c r="E54" s="72">
        <v>1.7</v>
      </c>
      <c r="F54" s="73" t="s">
        <v>158</v>
      </c>
      <c r="G54" s="79">
        <v>3</v>
      </c>
      <c r="H54" s="88">
        <v>1.9</v>
      </c>
      <c r="I54" s="88"/>
      <c r="J54" s="88">
        <f t="shared" si="0"/>
        <v>1.9</v>
      </c>
      <c r="K54" s="58"/>
      <c r="L54" s="58"/>
      <c r="M54" s="58"/>
    </row>
    <row r="55" spans="1:13" ht="15" customHeight="1">
      <c r="A55" s="71">
        <v>4</v>
      </c>
      <c r="B55" s="122" t="s">
        <v>159</v>
      </c>
      <c r="C55" s="71" t="s">
        <v>160</v>
      </c>
      <c r="D55" s="60">
        <v>2006</v>
      </c>
      <c r="E55" s="72">
        <v>4.75</v>
      </c>
      <c r="F55" s="73" t="s">
        <v>161</v>
      </c>
      <c r="G55" s="79">
        <v>3</v>
      </c>
      <c r="H55" s="88">
        <v>1.8</v>
      </c>
      <c r="I55" s="88"/>
      <c r="J55" s="88">
        <f t="shared" si="0"/>
        <v>1.8</v>
      </c>
      <c r="K55" s="58"/>
      <c r="L55" s="58"/>
      <c r="M55" s="58"/>
    </row>
    <row r="56" spans="1:13" ht="15" customHeight="1">
      <c r="A56" s="71">
        <v>5</v>
      </c>
      <c r="B56" s="122" t="s">
        <v>162</v>
      </c>
      <c r="C56" s="71" t="s">
        <v>163</v>
      </c>
      <c r="D56" s="60">
        <v>1970</v>
      </c>
      <c r="E56" s="72">
        <v>1.87</v>
      </c>
      <c r="F56" s="73" t="s">
        <v>164</v>
      </c>
      <c r="G56" s="79">
        <v>3</v>
      </c>
      <c r="H56" s="88">
        <v>1.5</v>
      </c>
      <c r="I56" s="88"/>
      <c r="J56" s="88">
        <f t="shared" si="0"/>
        <v>1.5</v>
      </c>
      <c r="K56" s="58"/>
      <c r="L56" s="58"/>
      <c r="M56" s="58"/>
    </row>
    <row r="57" spans="1:13" ht="15" customHeight="1">
      <c r="A57" s="71">
        <v>6</v>
      </c>
      <c r="B57" s="122" t="s">
        <v>165</v>
      </c>
      <c r="C57" s="71" t="s">
        <v>166</v>
      </c>
      <c r="D57" s="60">
        <v>2005</v>
      </c>
      <c r="E57" s="72">
        <v>3.46</v>
      </c>
      <c r="F57" s="73" t="s">
        <v>155</v>
      </c>
      <c r="G57" s="79">
        <v>5</v>
      </c>
      <c r="H57" s="88">
        <v>4.2</v>
      </c>
      <c r="I57" s="88"/>
      <c r="J57" s="88">
        <f t="shared" si="0"/>
        <v>4.2</v>
      </c>
      <c r="K57" s="58"/>
      <c r="L57" s="58"/>
      <c r="M57" s="58"/>
    </row>
    <row r="58" spans="1:13" ht="15" customHeight="1">
      <c r="A58" s="4" t="s">
        <v>167</v>
      </c>
      <c r="B58" s="4" t="s">
        <v>168</v>
      </c>
      <c r="C58" s="43"/>
      <c r="D58" s="44"/>
      <c r="E58" s="45">
        <f>+SUM(E59:E61)</f>
        <v>42.730000000000004</v>
      </c>
      <c r="F58" s="46"/>
      <c r="G58" s="46">
        <f>+SUM(G59:G61)</f>
        <v>37.8</v>
      </c>
      <c r="H58" s="46">
        <f>+SUM(H59:H61)</f>
        <v>20</v>
      </c>
      <c r="I58" s="46"/>
      <c r="J58" s="46">
        <f>+SUM(J59:J61)</f>
        <v>23</v>
      </c>
      <c r="K58" s="46"/>
      <c r="L58" s="46"/>
      <c r="M58" s="46"/>
    </row>
    <row r="59" spans="1:13" ht="15" customHeight="1">
      <c r="A59" s="59">
        <v>1</v>
      </c>
      <c r="B59" s="121" t="s">
        <v>169</v>
      </c>
      <c r="C59" s="54" t="s">
        <v>170</v>
      </c>
      <c r="D59" s="49">
        <v>2014</v>
      </c>
      <c r="E59" s="57">
        <v>3.52</v>
      </c>
      <c r="F59" s="54" t="s">
        <v>171</v>
      </c>
      <c r="G59" s="103">
        <v>10</v>
      </c>
      <c r="H59" s="89">
        <v>10</v>
      </c>
      <c r="I59" s="89"/>
      <c r="J59" s="89">
        <f>H59</f>
        <v>10</v>
      </c>
      <c r="K59" s="58"/>
      <c r="L59" s="58"/>
      <c r="M59" s="58"/>
    </row>
    <row r="60" spans="1:13" ht="15" customHeight="1">
      <c r="A60" s="59">
        <v>2</v>
      </c>
      <c r="B60" s="121" t="s">
        <v>172</v>
      </c>
      <c r="C60" s="54" t="s">
        <v>173</v>
      </c>
      <c r="D60" s="49">
        <v>2005</v>
      </c>
      <c r="E60" s="57">
        <v>14.26</v>
      </c>
      <c r="F60" s="54" t="s">
        <v>174</v>
      </c>
      <c r="G60" s="103">
        <v>2.5</v>
      </c>
      <c r="H60" s="89">
        <v>4</v>
      </c>
      <c r="I60" s="89"/>
      <c r="J60" s="89">
        <v>4</v>
      </c>
      <c r="K60" s="58"/>
      <c r="L60" s="58"/>
      <c r="M60" s="58"/>
    </row>
    <row r="61" spans="1:13" ht="15" customHeight="1">
      <c r="A61" s="59">
        <v>3</v>
      </c>
      <c r="B61" s="121" t="s">
        <v>175</v>
      </c>
      <c r="C61" s="54" t="s">
        <v>176</v>
      </c>
      <c r="D61" s="49">
        <v>2005</v>
      </c>
      <c r="E61" s="57">
        <v>24.95</v>
      </c>
      <c r="F61" s="54" t="s">
        <v>177</v>
      </c>
      <c r="G61" s="103">
        <v>25.3</v>
      </c>
      <c r="H61" s="89">
        <v>6</v>
      </c>
      <c r="I61" s="89"/>
      <c r="J61" s="89">
        <v>9</v>
      </c>
      <c r="K61" s="58"/>
      <c r="L61" s="58"/>
      <c r="M61" s="58"/>
    </row>
    <row r="62" spans="1:13" ht="15" customHeight="1">
      <c r="A62" s="4" t="s">
        <v>178</v>
      </c>
      <c r="B62" s="4" t="s">
        <v>179</v>
      </c>
      <c r="C62" s="43"/>
      <c r="D62" s="44"/>
      <c r="E62" s="46">
        <f>+SUM(E63:E65)</f>
        <v>9.35</v>
      </c>
      <c r="F62" s="46"/>
      <c r="G62" s="46">
        <f>+SUM(G63:G65)</f>
        <v>24.5</v>
      </c>
      <c r="H62" s="46">
        <f>+SUM(H63:H65)</f>
        <v>20</v>
      </c>
      <c r="I62" s="46">
        <f>+SUM(I63:I65)</f>
        <v>0</v>
      </c>
      <c r="J62" s="46">
        <f>+SUM(J63:J65)</f>
        <v>20.7</v>
      </c>
      <c r="K62" s="46"/>
      <c r="L62" s="46"/>
      <c r="M62" s="46"/>
    </row>
    <row r="63" spans="1:13" ht="15" customHeight="1">
      <c r="A63" s="47">
        <v>1</v>
      </c>
      <c r="B63" s="121" t="s">
        <v>180</v>
      </c>
      <c r="C63" s="54" t="s">
        <v>181</v>
      </c>
      <c r="D63" s="49">
        <v>1999</v>
      </c>
      <c r="E63" s="74">
        <v>0.8</v>
      </c>
      <c r="F63" s="54" t="s">
        <v>182</v>
      </c>
      <c r="G63" s="87">
        <v>3</v>
      </c>
      <c r="H63" s="89">
        <v>2.5</v>
      </c>
      <c r="I63" s="89"/>
      <c r="J63" s="89">
        <v>2.5</v>
      </c>
      <c r="K63" s="58"/>
      <c r="L63" s="58"/>
      <c r="M63" s="58"/>
    </row>
    <row r="64" spans="1:13" ht="15" customHeight="1">
      <c r="A64" s="47">
        <v>2</v>
      </c>
      <c r="B64" s="121" t="s">
        <v>183</v>
      </c>
      <c r="C64" s="54" t="s">
        <v>184</v>
      </c>
      <c r="D64" s="49">
        <v>1996</v>
      </c>
      <c r="E64" s="74">
        <v>6.3</v>
      </c>
      <c r="F64" s="54" t="s">
        <v>88</v>
      </c>
      <c r="G64" s="87">
        <v>9.5</v>
      </c>
      <c r="H64" s="89">
        <v>7.5</v>
      </c>
      <c r="I64" s="89"/>
      <c r="J64" s="89">
        <v>7.5</v>
      </c>
      <c r="K64" s="58"/>
      <c r="L64" s="58"/>
      <c r="M64" s="58"/>
    </row>
    <row r="65" spans="1:13" ht="15" customHeight="1">
      <c r="A65" s="47">
        <v>3</v>
      </c>
      <c r="B65" s="121" t="s">
        <v>185</v>
      </c>
      <c r="C65" s="54" t="s">
        <v>186</v>
      </c>
      <c r="D65" s="49">
        <v>1997</v>
      </c>
      <c r="E65" s="74">
        <v>2.25</v>
      </c>
      <c r="F65" s="54" t="s">
        <v>187</v>
      </c>
      <c r="G65" s="87">
        <v>12</v>
      </c>
      <c r="H65" s="89">
        <v>10</v>
      </c>
      <c r="I65" s="89"/>
      <c r="J65" s="89">
        <v>10.7</v>
      </c>
      <c r="K65" s="58"/>
      <c r="L65" s="58"/>
      <c r="M65" s="58"/>
    </row>
    <row r="66" spans="1:13" ht="15" customHeight="1">
      <c r="A66" s="4" t="s">
        <v>188</v>
      </c>
      <c r="B66" s="4" t="s">
        <v>189</v>
      </c>
      <c r="C66" s="43"/>
      <c r="D66" s="44"/>
      <c r="E66" s="45">
        <f>+SUM(E67:E72)</f>
        <v>26.849999999999998</v>
      </c>
      <c r="F66" s="46"/>
      <c r="G66" s="46">
        <f>+SUM(G67:G72)</f>
        <v>32.8</v>
      </c>
      <c r="H66" s="104">
        <f>+SUM(H67:H72)</f>
        <v>12.72</v>
      </c>
      <c r="I66" s="104"/>
      <c r="J66" s="104">
        <f>+SUM(J67:J72)</f>
        <v>12.72</v>
      </c>
      <c r="K66" s="46">
        <f>+SUM(K67:K72)</f>
        <v>0</v>
      </c>
      <c r="L66" s="46">
        <f>+SUM(L67:L72)</f>
        <v>0</v>
      </c>
      <c r="M66" s="46"/>
    </row>
    <row r="67" spans="1:13" ht="15" customHeight="1">
      <c r="A67" s="59">
        <v>1</v>
      </c>
      <c r="B67" s="58" t="s">
        <v>190</v>
      </c>
      <c r="C67" s="54" t="s">
        <v>191</v>
      </c>
      <c r="D67" s="59">
        <v>2000</v>
      </c>
      <c r="E67" s="66">
        <v>1.3</v>
      </c>
      <c r="F67" s="54" t="s">
        <v>192</v>
      </c>
      <c r="G67" s="86">
        <v>4.8</v>
      </c>
      <c r="H67" s="105">
        <v>3.29</v>
      </c>
      <c r="I67" s="105"/>
      <c r="J67" s="105">
        <v>3.29</v>
      </c>
      <c r="K67" s="58"/>
      <c r="L67" s="58"/>
      <c r="M67" s="58"/>
    </row>
    <row r="68" spans="1:13" ht="15" customHeight="1">
      <c r="A68" s="59">
        <v>2</v>
      </c>
      <c r="B68" s="58" t="s">
        <v>193</v>
      </c>
      <c r="C68" s="54" t="s">
        <v>135</v>
      </c>
      <c r="D68" s="59">
        <v>1996</v>
      </c>
      <c r="E68" s="66">
        <v>1.7</v>
      </c>
      <c r="F68" s="54" t="s">
        <v>194</v>
      </c>
      <c r="G68" s="86">
        <v>4</v>
      </c>
      <c r="H68" s="86">
        <v>2.1</v>
      </c>
      <c r="I68" s="86"/>
      <c r="J68" s="86">
        <v>2.1</v>
      </c>
      <c r="K68" s="58"/>
      <c r="L68" s="58"/>
      <c r="M68" s="58"/>
    </row>
    <row r="69" spans="1:13" ht="15" customHeight="1">
      <c r="A69" s="59">
        <v>3</v>
      </c>
      <c r="B69" s="58" t="s">
        <v>195</v>
      </c>
      <c r="C69" s="54" t="s">
        <v>191</v>
      </c>
      <c r="D69" s="59">
        <v>1999</v>
      </c>
      <c r="E69" s="66">
        <v>3.1</v>
      </c>
      <c r="F69" s="54" t="s">
        <v>192</v>
      </c>
      <c r="G69" s="86">
        <v>10</v>
      </c>
      <c r="H69" s="86">
        <v>2.2</v>
      </c>
      <c r="I69" s="86"/>
      <c r="J69" s="86">
        <v>2.2</v>
      </c>
      <c r="K69" s="58"/>
      <c r="L69" s="58"/>
      <c r="M69" s="58"/>
    </row>
    <row r="70" spans="1:13" ht="15" customHeight="1">
      <c r="A70" s="59">
        <v>4</v>
      </c>
      <c r="B70" s="58" t="s">
        <v>196</v>
      </c>
      <c r="C70" s="54" t="s">
        <v>197</v>
      </c>
      <c r="D70" s="59">
        <v>1999</v>
      </c>
      <c r="E70" s="66">
        <v>4.35</v>
      </c>
      <c r="F70" s="54" t="s">
        <v>198</v>
      </c>
      <c r="G70" s="86">
        <v>4</v>
      </c>
      <c r="H70" s="105">
        <v>2.22</v>
      </c>
      <c r="I70" s="105"/>
      <c r="J70" s="105">
        <v>2.22</v>
      </c>
      <c r="K70" s="58"/>
      <c r="L70" s="58"/>
      <c r="M70" s="58"/>
    </row>
    <row r="71" spans="1:13" ht="15" customHeight="1">
      <c r="A71" s="59">
        <v>5</v>
      </c>
      <c r="B71" s="58" t="s">
        <v>199</v>
      </c>
      <c r="C71" s="54" t="s">
        <v>200</v>
      </c>
      <c r="D71" s="59">
        <v>1997</v>
      </c>
      <c r="E71" s="66">
        <v>14.2</v>
      </c>
      <c r="F71" s="54" t="s">
        <v>201</v>
      </c>
      <c r="G71" s="86">
        <v>5</v>
      </c>
      <c r="H71" s="86">
        <v>2.6</v>
      </c>
      <c r="I71" s="86"/>
      <c r="J71" s="86">
        <v>2.6</v>
      </c>
      <c r="K71" s="58"/>
      <c r="L71" s="58"/>
      <c r="M71" s="58"/>
    </row>
    <row r="72" spans="1:13" ht="15" customHeight="1">
      <c r="A72" s="59">
        <v>6</v>
      </c>
      <c r="B72" s="58" t="s">
        <v>202</v>
      </c>
      <c r="C72" s="54" t="s">
        <v>203</v>
      </c>
      <c r="D72" s="59">
        <v>1998</v>
      </c>
      <c r="E72" s="66">
        <v>2.2</v>
      </c>
      <c r="F72" s="54" t="s">
        <v>65</v>
      </c>
      <c r="G72" s="86">
        <v>5</v>
      </c>
      <c r="H72" s="105">
        <v>0.31</v>
      </c>
      <c r="I72" s="105"/>
      <c r="J72" s="105">
        <v>0.31</v>
      </c>
      <c r="K72" s="58"/>
      <c r="L72" s="58"/>
      <c r="M72" s="58"/>
    </row>
    <row r="73" spans="1:13" ht="18" customHeight="1">
      <c r="A73" s="4" t="s">
        <v>204</v>
      </c>
      <c r="B73" s="4" t="s">
        <v>205</v>
      </c>
      <c r="C73" s="43"/>
      <c r="D73" s="44"/>
      <c r="E73" s="45">
        <f>+SUM(E75:E79)</f>
        <v>17.490000000000002</v>
      </c>
      <c r="F73" s="46"/>
      <c r="G73" s="46">
        <f>+SUM(G75:G79)</f>
        <v>30</v>
      </c>
      <c r="H73" s="46">
        <f>SUM(H74:H79)</f>
        <v>24.4</v>
      </c>
      <c r="I73" s="46"/>
      <c r="J73" s="46">
        <f>SUM(J74:J79)</f>
        <v>36.4</v>
      </c>
      <c r="K73" s="46"/>
      <c r="L73" s="46"/>
      <c r="M73" s="46"/>
    </row>
    <row r="74" spans="1:13" ht="18" customHeight="1">
      <c r="A74" s="75">
        <v>1</v>
      </c>
      <c r="B74" s="76" t="s">
        <v>206</v>
      </c>
      <c r="C74" s="77" t="s">
        <v>207</v>
      </c>
      <c r="D74" s="75">
        <v>2010</v>
      </c>
      <c r="E74" s="78">
        <v>1.16</v>
      </c>
      <c r="F74" s="54" t="s">
        <v>208</v>
      </c>
      <c r="G74" s="106">
        <v>20</v>
      </c>
      <c r="H74" s="107">
        <v>5.4</v>
      </c>
      <c r="I74" s="107"/>
      <c r="J74" s="107">
        <v>8.4</v>
      </c>
      <c r="K74" s="106"/>
      <c r="L74" s="106"/>
      <c r="M74" s="106"/>
    </row>
    <row r="75" spans="1:13" ht="18" customHeight="1">
      <c r="A75" s="79">
        <v>2</v>
      </c>
      <c r="B75" s="122" t="s">
        <v>209</v>
      </c>
      <c r="C75" s="54" t="s">
        <v>210</v>
      </c>
      <c r="D75" s="60">
        <v>2004</v>
      </c>
      <c r="E75" s="72">
        <v>7.7</v>
      </c>
      <c r="F75" s="54" t="s">
        <v>211</v>
      </c>
      <c r="G75" s="108">
        <v>5</v>
      </c>
      <c r="H75" s="109">
        <v>3</v>
      </c>
      <c r="I75" s="109"/>
      <c r="J75" s="109">
        <v>5</v>
      </c>
      <c r="K75" s="58"/>
      <c r="L75" s="58"/>
      <c r="M75" s="58"/>
    </row>
    <row r="76" spans="1:13" ht="18" customHeight="1">
      <c r="A76" s="75">
        <v>3</v>
      </c>
      <c r="B76" s="122" t="s">
        <v>212</v>
      </c>
      <c r="C76" s="54" t="s">
        <v>207</v>
      </c>
      <c r="D76" s="60">
        <v>2005</v>
      </c>
      <c r="E76" s="72">
        <v>3.52</v>
      </c>
      <c r="F76" s="54" t="s">
        <v>213</v>
      </c>
      <c r="G76" s="108">
        <v>6</v>
      </c>
      <c r="H76" s="109">
        <v>3.5</v>
      </c>
      <c r="I76" s="109"/>
      <c r="J76" s="109">
        <v>5.5</v>
      </c>
      <c r="K76" s="58"/>
      <c r="L76" s="58"/>
      <c r="M76" s="58"/>
    </row>
    <row r="77" spans="1:13" ht="18" customHeight="1">
      <c r="A77" s="79">
        <v>4</v>
      </c>
      <c r="B77" s="121" t="s">
        <v>214</v>
      </c>
      <c r="C77" s="54" t="s">
        <v>215</v>
      </c>
      <c r="D77" s="49">
        <v>2006</v>
      </c>
      <c r="E77" s="55">
        <v>2.66</v>
      </c>
      <c r="F77" s="54" t="s">
        <v>216</v>
      </c>
      <c r="G77" s="90">
        <v>6</v>
      </c>
      <c r="H77" s="109">
        <v>4</v>
      </c>
      <c r="I77" s="109"/>
      <c r="J77" s="109">
        <v>6</v>
      </c>
      <c r="K77" s="58"/>
      <c r="L77" s="58"/>
      <c r="M77" s="58"/>
    </row>
    <row r="78" spans="1:13" ht="18" customHeight="1">
      <c r="A78" s="75">
        <v>5</v>
      </c>
      <c r="B78" s="121" t="s">
        <v>217</v>
      </c>
      <c r="C78" s="54" t="s">
        <v>207</v>
      </c>
      <c r="D78" s="49">
        <v>2009</v>
      </c>
      <c r="E78" s="55">
        <v>2.17</v>
      </c>
      <c r="F78" s="54" t="s">
        <v>213</v>
      </c>
      <c r="G78" s="90">
        <v>7</v>
      </c>
      <c r="H78" s="109">
        <v>3.5</v>
      </c>
      <c r="I78" s="109"/>
      <c r="J78" s="109">
        <v>6.5</v>
      </c>
      <c r="K78" s="58"/>
      <c r="L78" s="58"/>
      <c r="M78" s="58"/>
    </row>
    <row r="79" spans="1:13" ht="18" customHeight="1">
      <c r="A79" s="79">
        <v>6</v>
      </c>
      <c r="B79" s="48" t="s">
        <v>218</v>
      </c>
      <c r="C79" s="54" t="s">
        <v>219</v>
      </c>
      <c r="D79" s="49">
        <v>2009</v>
      </c>
      <c r="E79" s="57">
        <v>1.44</v>
      </c>
      <c r="F79" s="54" t="s">
        <v>213</v>
      </c>
      <c r="G79" s="90">
        <v>6</v>
      </c>
      <c r="H79" s="109">
        <v>5</v>
      </c>
      <c r="I79" s="109"/>
      <c r="J79" s="109">
        <v>5</v>
      </c>
      <c r="K79" s="58"/>
      <c r="L79" s="58"/>
      <c r="M79" s="58"/>
    </row>
    <row r="80" spans="1:13" ht="18" customHeight="1">
      <c r="A80" s="4" t="s">
        <v>220</v>
      </c>
      <c r="B80" s="4" t="s">
        <v>221</v>
      </c>
      <c r="C80" s="43"/>
      <c r="D80" s="44"/>
      <c r="E80" s="45">
        <f>+SUM(E81:E83)</f>
        <v>9.48</v>
      </c>
      <c r="F80" s="46"/>
      <c r="G80" s="46">
        <f aca="true" t="shared" si="1" ref="G80:L80">+SUM(G81:G83)</f>
        <v>20</v>
      </c>
      <c r="H80" s="46">
        <f t="shared" si="1"/>
        <v>17</v>
      </c>
      <c r="I80" s="46">
        <f t="shared" si="1"/>
        <v>0</v>
      </c>
      <c r="J80" s="46">
        <f t="shared" si="1"/>
        <v>17</v>
      </c>
      <c r="K80" s="46">
        <f t="shared" si="1"/>
        <v>0</v>
      </c>
      <c r="L80" s="46">
        <f t="shared" si="1"/>
        <v>0</v>
      </c>
      <c r="M80" s="46"/>
    </row>
    <row r="81" spans="1:13" ht="18" customHeight="1">
      <c r="A81" s="54">
        <v>1</v>
      </c>
      <c r="B81" s="121" t="s">
        <v>222</v>
      </c>
      <c r="C81" s="54" t="s">
        <v>223</v>
      </c>
      <c r="D81" s="49">
        <v>2015</v>
      </c>
      <c r="E81" s="57">
        <v>7.25</v>
      </c>
      <c r="F81" s="54" t="s">
        <v>224</v>
      </c>
      <c r="G81" s="87">
        <v>10</v>
      </c>
      <c r="H81" s="89">
        <v>8.5</v>
      </c>
      <c r="I81" s="89"/>
      <c r="J81" s="89">
        <v>8.5</v>
      </c>
      <c r="K81" s="58"/>
      <c r="L81" s="58"/>
      <c r="M81" s="58"/>
    </row>
    <row r="82" spans="1:13" ht="18" customHeight="1">
      <c r="A82" s="54">
        <v>2</v>
      </c>
      <c r="B82" s="121" t="s">
        <v>225</v>
      </c>
      <c r="C82" s="54" t="s">
        <v>226</v>
      </c>
      <c r="D82" s="49">
        <v>1987</v>
      </c>
      <c r="E82" s="57">
        <v>0.8</v>
      </c>
      <c r="F82" s="54" t="s">
        <v>227</v>
      </c>
      <c r="G82" s="90">
        <v>5</v>
      </c>
      <c r="H82" s="89">
        <v>4.5</v>
      </c>
      <c r="I82" s="89"/>
      <c r="J82" s="89">
        <v>4.5</v>
      </c>
      <c r="K82" s="58"/>
      <c r="L82" s="58"/>
      <c r="M82" s="58"/>
    </row>
    <row r="83" spans="1:13" ht="18" customHeight="1">
      <c r="A83" s="54">
        <v>3</v>
      </c>
      <c r="B83" s="121" t="s">
        <v>228</v>
      </c>
      <c r="C83" s="54" t="s">
        <v>229</v>
      </c>
      <c r="D83" s="49">
        <v>1989</v>
      </c>
      <c r="E83" s="57">
        <v>1.43</v>
      </c>
      <c r="F83" s="54" t="s">
        <v>230</v>
      </c>
      <c r="G83" s="90">
        <v>5</v>
      </c>
      <c r="H83" s="89">
        <v>4</v>
      </c>
      <c r="I83" s="89"/>
      <c r="J83" s="89">
        <v>4</v>
      </c>
      <c r="K83" s="58"/>
      <c r="L83" s="58"/>
      <c r="M83" s="58"/>
    </row>
    <row r="84" spans="1:13" ht="15" customHeight="1">
      <c r="A84" s="4" t="s">
        <v>231</v>
      </c>
      <c r="B84" s="4" t="s">
        <v>232</v>
      </c>
      <c r="C84" s="43"/>
      <c r="D84" s="44"/>
      <c r="E84" s="45">
        <f>+SUM(E85:E90)</f>
        <v>23.7</v>
      </c>
      <c r="F84" s="46"/>
      <c r="G84" s="46">
        <f aca="true" t="shared" si="2" ref="G84:L84">+SUM(G85:G90)</f>
        <v>60.8</v>
      </c>
      <c r="H84" s="46">
        <f t="shared" si="2"/>
        <v>20.3</v>
      </c>
      <c r="I84" s="46"/>
      <c r="J84" s="46">
        <f t="shared" si="2"/>
        <v>20.3</v>
      </c>
      <c r="K84" s="46">
        <f t="shared" si="2"/>
        <v>0</v>
      </c>
      <c r="L84" s="46">
        <f t="shared" si="2"/>
        <v>0</v>
      </c>
      <c r="M84" s="46"/>
    </row>
    <row r="85" spans="1:13" ht="18" customHeight="1">
      <c r="A85" s="54">
        <v>1</v>
      </c>
      <c r="B85" s="121" t="s">
        <v>233</v>
      </c>
      <c r="C85" s="54" t="s">
        <v>234</v>
      </c>
      <c r="D85" s="49">
        <v>1998</v>
      </c>
      <c r="E85" s="57">
        <v>7.5</v>
      </c>
      <c r="F85" s="54" t="s">
        <v>235</v>
      </c>
      <c r="G85" s="87">
        <v>20</v>
      </c>
      <c r="H85" s="89">
        <v>3</v>
      </c>
      <c r="I85" s="89"/>
      <c r="J85" s="89">
        <v>3</v>
      </c>
      <c r="K85" s="58"/>
      <c r="L85" s="58"/>
      <c r="M85" s="58"/>
    </row>
    <row r="86" spans="1:13" ht="18" customHeight="1">
      <c r="A86" s="54">
        <v>2</v>
      </c>
      <c r="B86" s="121" t="s">
        <v>236</v>
      </c>
      <c r="C86" s="54" t="s">
        <v>135</v>
      </c>
      <c r="D86" s="49">
        <v>1999</v>
      </c>
      <c r="E86" s="57">
        <v>5.5</v>
      </c>
      <c r="F86" s="54" t="s">
        <v>237</v>
      </c>
      <c r="G86" s="87">
        <v>18.8</v>
      </c>
      <c r="H86" s="89">
        <v>5.8</v>
      </c>
      <c r="I86" s="89"/>
      <c r="J86" s="89">
        <v>5.8</v>
      </c>
      <c r="K86" s="58"/>
      <c r="L86" s="58"/>
      <c r="M86" s="58"/>
    </row>
    <row r="87" spans="1:13" ht="18" customHeight="1">
      <c r="A87" s="54">
        <v>3</v>
      </c>
      <c r="B87" s="121" t="s">
        <v>238</v>
      </c>
      <c r="C87" s="54" t="s">
        <v>239</v>
      </c>
      <c r="D87" s="49">
        <v>2004</v>
      </c>
      <c r="E87" s="57">
        <v>3</v>
      </c>
      <c r="F87" s="54" t="s">
        <v>240</v>
      </c>
      <c r="G87" s="87">
        <v>7</v>
      </c>
      <c r="H87" s="89">
        <v>4</v>
      </c>
      <c r="I87" s="89"/>
      <c r="J87" s="89">
        <v>4</v>
      </c>
      <c r="K87" s="58"/>
      <c r="L87" s="58"/>
      <c r="M87" s="58"/>
    </row>
    <row r="88" spans="1:13" ht="18" customHeight="1">
      <c r="A88" s="54">
        <v>4</v>
      </c>
      <c r="B88" s="121" t="s">
        <v>241</v>
      </c>
      <c r="C88" s="54" t="s">
        <v>242</v>
      </c>
      <c r="D88" s="49">
        <v>2013</v>
      </c>
      <c r="E88" s="57">
        <v>1.7</v>
      </c>
      <c r="F88" s="54" t="s">
        <v>243</v>
      </c>
      <c r="G88" s="87">
        <v>5</v>
      </c>
      <c r="H88" s="89">
        <v>2</v>
      </c>
      <c r="I88" s="89"/>
      <c r="J88" s="89">
        <v>2</v>
      </c>
      <c r="K88" s="58"/>
      <c r="L88" s="58"/>
      <c r="M88" s="58"/>
    </row>
    <row r="89" spans="1:13" ht="18" customHeight="1">
      <c r="A89" s="54">
        <v>5</v>
      </c>
      <c r="B89" s="121" t="s">
        <v>244</v>
      </c>
      <c r="C89" s="54" t="s">
        <v>245</v>
      </c>
      <c r="D89" s="49">
        <v>1999</v>
      </c>
      <c r="E89" s="57">
        <v>2</v>
      </c>
      <c r="F89" s="54" t="s">
        <v>246</v>
      </c>
      <c r="G89" s="87">
        <v>5</v>
      </c>
      <c r="H89" s="89">
        <v>3.5</v>
      </c>
      <c r="I89" s="89"/>
      <c r="J89" s="89">
        <v>3.5</v>
      </c>
      <c r="K89" s="58"/>
      <c r="L89" s="58"/>
      <c r="M89" s="58"/>
    </row>
    <row r="90" spans="1:13" ht="18" customHeight="1">
      <c r="A90" s="54">
        <v>6</v>
      </c>
      <c r="B90" s="121" t="s">
        <v>247</v>
      </c>
      <c r="C90" s="54" t="s">
        <v>248</v>
      </c>
      <c r="D90" s="49">
        <v>1997</v>
      </c>
      <c r="E90" s="57">
        <v>4</v>
      </c>
      <c r="F90" s="54" t="s">
        <v>249</v>
      </c>
      <c r="G90" s="87">
        <v>5</v>
      </c>
      <c r="H90" s="89">
        <v>2</v>
      </c>
      <c r="I90" s="89"/>
      <c r="J90" s="89">
        <v>2</v>
      </c>
      <c r="K90" s="58"/>
      <c r="L90" s="58"/>
      <c r="M90" s="58"/>
    </row>
    <row r="91" spans="1:13" ht="18" customHeight="1">
      <c r="A91" s="4" t="s">
        <v>250</v>
      </c>
      <c r="B91" s="4" t="s">
        <v>251</v>
      </c>
      <c r="C91" s="43"/>
      <c r="D91" s="44"/>
      <c r="E91" s="45">
        <f>+SUM(E92:E101)</f>
        <v>193.2</v>
      </c>
      <c r="F91" s="46"/>
      <c r="G91" s="46">
        <f>+SUM(G92:G101)</f>
        <v>126</v>
      </c>
      <c r="H91" s="46">
        <f>+SUM(H92:H101)</f>
        <v>102.99999999999999</v>
      </c>
      <c r="I91" s="46"/>
      <c r="J91" s="46">
        <f>+SUM(J92:J101)</f>
        <v>110</v>
      </c>
      <c r="K91" s="46">
        <f>+SUM(K92:K101)</f>
        <v>0</v>
      </c>
      <c r="L91" s="46">
        <f>+SUM(L92:L101)</f>
        <v>0</v>
      </c>
      <c r="M91" s="46"/>
    </row>
    <row r="92" spans="1:13" ht="18" customHeight="1">
      <c r="A92" s="53">
        <v>1</v>
      </c>
      <c r="B92" s="123" t="s">
        <v>252</v>
      </c>
      <c r="C92" s="65" t="s">
        <v>253</v>
      </c>
      <c r="D92" s="60">
        <v>2007</v>
      </c>
      <c r="E92" s="57">
        <v>44.35</v>
      </c>
      <c r="F92" s="54" t="s">
        <v>254</v>
      </c>
      <c r="G92" s="110">
        <v>25</v>
      </c>
      <c r="H92" s="111">
        <v>17.7</v>
      </c>
      <c r="I92" s="112"/>
      <c r="J92" s="111">
        <v>18.5</v>
      </c>
      <c r="K92" s="58"/>
      <c r="L92" s="58"/>
      <c r="M92" s="58"/>
    </row>
    <row r="93" spans="1:13" ht="18" customHeight="1">
      <c r="A93" s="53">
        <v>2</v>
      </c>
      <c r="B93" s="123" t="s">
        <v>255</v>
      </c>
      <c r="C93" s="65" t="s">
        <v>256</v>
      </c>
      <c r="D93" s="60">
        <v>2005</v>
      </c>
      <c r="E93" s="57">
        <v>27.07</v>
      </c>
      <c r="F93" s="54" t="s">
        <v>71</v>
      </c>
      <c r="G93" s="110">
        <v>5</v>
      </c>
      <c r="H93" s="111">
        <v>3.5</v>
      </c>
      <c r="I93" s="112"/>
      <c r="J93" s="111">
        <v>3.5</v>
      </c>
      <c r="K93" s="58"/>
      <c r="L93" s="58"/>
      <c r="M93" s="58"/>
    </row>
    <row r="94" spans="1:13" ht="18" customHeight="1">
      <c r="A94" s="53">
        <v>3</v>
      </c>
      <c r="B94" s="123" t="s">
        <v>257</v>
      </c>
      <c r="C94" s="65" t="s">
        <v>258</v>
      </c>
      <c r="D94" s="60">
        <v>2018</v>
      </c>
      <c r="E94" s="57">
        <v>23.51</v>
      </c>
      <c r="F94" s="54" t="s">
        <v>71</v>
      </c>
      <c r="G94" s="110">
        <v>10</v>
      </c>
      <c r="H94" s="111">
        <v>7.2</v>
      </c>
      <c r="I94" s="112"/>
      <c r="J94" s="111">
        <v>8.3</v>
      </c>
      <c r="K94" s="58"/>
      <c r="L94" s="58"/>
      <c r="M94" s="58"/>
    </row>
    <row r="95" spans="1:13" ht="18" customHeight="1">
      <c r="A95" s="53">
        <v>4</v>
      </c>
      <c r="B95" s="123" t="s">
        <v>259</v>
      </c>
      <c r="C95" s="65" t="s">
        <v>256</v>
      </c>
      <c r="D95" s="60">
        <v>2003</v>
      </c>
      <c r="E95" s="57">
        <v>24.4</v>
      </c>
      <c r="F95" s="54" t="s">
        <v>71</v>
      </c>
      <c r="G95" s="110">
        <v>12</v>
      </c>
      <c r="H95" s="111">
        <v>10.2</v>
      </c>
      <c r="I95" s="112"/>
      <c r="J95" s="111">
        <v>10.6</v>
      </c>
      <c r="K95" s="58"/>
      <c r="L95" s="58"/>
      <c r="M95" s="58"/>
    </row>
    <row r="96" spans="1:13" ht="18" customHeight="1">
      <c r="A96" s="53">
        <v>5</v>
      </c>
      <c r="B96" s="123" t="s">
        <v>260</v>
      </c>
      <c r="C96" s="65" t="s">
        <v>256</v>
      </c>
      <c r="D96" s="60">
        <v>2003</v>
      </c>
      <c r="E96" s="57">
        <v>19.95</v>
      </c>
      <c r="F96" s="54" t="s">
        <v>71</v>
      </c>
      <c r="G96" s="110">
        <v>20</v>
      </c>
      <c r="H96" s="111">
        <v>17.2</v>
      </c>
      <c r="I96" s="112"/>
      <c r="J96" s="111">
        <v>18.3</v>
      </c>
      <c r="K96" s="58"/>
      <c r="L96" s="58"/>
      <c r="M96" s="58"/>
    </row>
    <row r="97" spans="1:13" ht="18" customHeight="1">
      <c r="A97" s="53">
        <v>6</v>
      </c>
      <c r="B97" s="123" t="s">
        <v>261</v>
      </c>
      <c r="C97" s="65" t="s">
        <v>258</v>
      </c>
      <c r="D97" s="60">
        <v>2004</v>
      </c>
      <c r="E97" s="57">
        <v>29.59</v>
      </c>
      <c r="F97" s="54" t="s">
        <v>71</v>
      </c>
      <c r="G97" s="110">
        <v>22</v>
      </c>
      <c r="H97" s="111">
        <f>11.2+8.7</f>
        <v>19.9</v>
      </c>
      <c r="I97" s="112"/>
      <c r="J97" s="111">
        <f>12.5+9.3</f>
        <v>21.8</v>
      </c>
      <c r="K97" s="58"/>
      <c r="L97" s="58"/>
      <c r="M97" s="58"/>
    </row>
    <row r="98" spans="1:13" ht="18" customHeight="1">
      <c r="A98" s="53">
        <v>7</v>
      </c>
      <c r="B98" s="123" t="s">
        <v>262</v>
      </c>
      <c r="C98" s="65" t="s">
        <v>263</v>
      </c>
      <c r="D98" s="60">
        <v>2014</v>
      </c>
      <c r="E98" s="57">
        <v>12.82</v>
      </c>
      <c r="F98" s="54" t="s">
        <v>71</v>
      </c>
      <c r="G98" s="110">
        <v>10</v>
      </c>
      <c r="H98" s="111">
        <v>9</v>
      </c>
      <c r="I98" s="112"/>
      <c r="J98" s="111">
        <v>9.5</v>
      </c>
      <c r="K98" s="58"/>
      <c r="L98" s="58"/>
      <c r="M98" s="58"/>
    </row>
    <row r="99" spans="1:13" ht="18" customHeight="1">
      <c r="A99" s="53">
        <v>8</v>
      </c>
      <c r="B99" s="123" t="s">
        <v>264</v>
      </c>
      <c r="C99" s="65" t="s">
        <v>263</v>
      </c>
      <c r="D99" s="60">
        <v>2016</v>
      </c>
      <c r="E99" s="57">
        <v>6.75</v>
      </c>
      <c r="F99" s="54" t="s">
        <v>71</v>
      </c>
      <c r="G99" s="110">
        <v>7</v>
      </c>
      <c r="H99" s="111">
        <v>6</v>
      </c>
      <c r="I99" s="112"/>
      <c r="J99" s="111">
        <v>6.4</v>
      </c>
      <c r="K99" s="58"/>
      <c r="L99" s="58"/>
      <c r="M99" s="58"/>
    </row>
    <row r="100" spans="1:13" ht="18" customHeight="1">
      <c r="A100" s="53">
        <v>9</v>
      </c>
      <c r="B100" s="123" t="s">
        <v>265</v>
      </c>
      <c r="C100" s="65" t="s">
        <v>253</v>
      </c>
      <c r="D100" s="60">
        <v>2012</v>
      </c>
      <c r="E100" s="57">
        <v>3.56</v>
      </c>
      <c r="F100" s="54" t="s">
        <v>266</v>
      </c>
      <c r="G100" s="110">
        <v>10</v>
      </c>
      <c r="H100" s="111">
        <v>8.8</v>
      </c>
      <c r="I100" s="112"/>
      <c r="J100" s="111">
        <v>9.6</v>
      </c>
      <c r="K100" s="58"/>
      <c r="L100" s="58"/>
      <c r="M100" s="58"/>
    </row>
    <row r="101" spans="1:13" ht="18" customHeight="1">
      <c r="A101" s="53">
        <v>10</v>
      </c>
      <c r="B101" s="123" t="s">
        <v>267</v>
      </c>
      <c r="C101" s="65" t="s">
        <v>253</v>
      </c>
      <c r="D101" s="60">
        <v>2019</v>
      </c>
      <c r="E101" s="57">
        <v>1.2</v>
      </c>
      <c r="F101" s="54" t="s">
        <v>268</v>
      </c>
      <c r="G101" s="110">
        <v>5</v>
      </c>
      <c r="H101" s="111">
        <v>3.5</v>
      </c>
      <c r="I101" s="112"/>
      <c r="J101" s="111">
        <v>3.5</v>
      </c>
      <c r="K101" s="58"/>
      <c r="L101" s="58"/>
      <c r="M101" s="58"/>
    </row>
    <row r="102" spans="1:13" ht="18" customHeight="1">
      <c r="A102" s="4" t="s">
        <v>269</v>
      </c>
      <c r="B102" s="4" t="s">
        <v>270</v>
      </c>
      <c r="C102" s="43"/>
      <c r="D102" s="44"/>
      <c r="E102" s="45">
        <f>+SUM(E103:E110)</f>
        <v>86.30000000000001</v>
      </c>
      <c r="F102" s="46"/>
      <c r="G102" s="46">
        <f aca="true" t="shared" si="3" ref="G102:L102">+SUM(G103:G110)</f>
        <v>70</v>
      </c>
      <c r="H102" s="46">
        <f t="shared" si="3"/>
        <v>63</v>
      </c>
      <c r="I102" s="46">
        <f t="shared" si="3"/>
        <v>0</v>
      </c>
      <c r="J102" s="46">
        <f t="shared" si="3"/>
        <v>63</v>
      </c>
      <c r="K102" s="46">
        <f t="shared" si="3"/>
        <v>0</v>
      </c>
      <c r="L102" s="46">
        <f t="shared" si="3"/>
        <v>0</v>
      </c>
      <c r="M102" s="46"/>
    </row>
    <row r="103" spans="1:13" ht="18" customHeight="1">
      <c r="A103" s="54">
        <v>1</v>
      </c>
      <c r="B103" s="121" t="s">
        <v>271</v>
      </c>
      <c r="C103" s="54" t="s">
        <v>272</v>
      </c>
      <c r="D103" s="49">
        <v>2015</v>
      </c>
      <c r="E103" s="57">
        <v>7.19</v>
      </c>
      <c r="F103" s="54" t="s">
        <v>136</v>
      </c>
      <c r="G103" s="87">
        <v>6</v>
      </c>
      <c r="H103" s="89">
        <v>6</v>
      </c>
      <c r="I103" s="89"/>
      <c r="J103" s="89">
        <f>H103</f>
        <v>6</v>
      </c>
      <c r="K103" s="58"/>
      <c r="L103" s="58"/>
      <c r="M103" s="58"/>
    </row>
    <row r="104" spans="1:13" ht="18" customHeight="1">
      <c r="A104" s="54">
        <v>2</v>
      </c>
      <c r="B104" s="121" t="s">
        <v>273</v>
      </c>
      <c r="C104" s="54" t="s">
        <v>272</v>
      </c>
      <c r="D104" s="49">
        <v>2014</v>
      </c>
      <c r="E104" s="57">
        <v>35.62</v>
      </c>
      <c r="F104" s="54" t="s">
        <v>254</v>
      </c>
      <c r="G104" s="87">
        <v>20</v>
      </c>
      <c r="H104" s="89">
        <v>17.5</v>
      </c>
      <c r="I104" s="89"/>
      <c r="J104" s="89">
        <f>H104</f>
        <v>17.5</v>
      </c>
      <c r="K104" s="58"/>
      <c r="L104" s="58"/>
      <c r="M104" s="58"/>
    </row>
    <row r="105" spans="1:13" ht="18" customHeight="1">
      <c r="A105" s="54">
        <v>3</v>
      </c>
      <c r="B105" s="121" t="s">
        <v>274</v>
      </c>
      <c r="C105" s="54" t="s">
        <v>275</v>
      </c>
      <c r="D105" s="49">
        <v>2013</v>
      </c>
      <c r="E105" s="57">
        <v>1.52</v>
      </c>
      <c r="F105" s="54" t="s">
        <v>276</v>
      </c>
      <c r="G105" s="87">
        <v>2</v>
      </c>
      <c r="H105" s="89">
        <v>1</v>
      </c>
      <c r="I105" s="89"/>
      <c r="J105" s="89">
        <v>1</v>
      </c>
      <c r="K105" s="58"/>
      <c r="L105" s="58"/>
      <c r="M105" s="58"/>
    </row>
    <row r="106" spans="1:13" ht="18" customHeight="1">
      <c r="A106" s="54">
        <v>4</v>
      </c>
      <c r="B106" s="121" t="s">
        <v>277</v>
      </c>
      <c r="C106" s="54" t="s">
        <v>203</v>
      </c>
      <c r="D106" s="49">
        <v>2005</v>
      </c>
      <c r="E106" s="57">
        <v>1.16</v>
      </c>
      <c r="F106" s="54" t="s">
        <v>278</v>
      </c>
      <c r="G106" s="87">
        <v>10</v>
      </c>
      <c r="H106" s="89">
        <v>9.5</v>
      </c>
      <c r="I106" s="89"/>
      <c r="J106" s="89">
        <f>H106</f>
        <v>9.5</v>
      </c>
      <c r="K106" s="58"/>
      <c r="L106" s="58"/>
      <c r="M106" s="58"/>
    </row>
    <row r="107" spans="1:13" ht="18" customHeight="1">
      <c r="A107" s="54">
        <v>5</v>
      </c>
      <c r="B107" s="121" t="s">
        <v>279</v>
      </c>
      <c r="C107" s="54" t="s">
        <v>280</v>
      </c>
      <c r="D107" s="49">
        <v>2005</v>
      </c>
      <c r="E107" s="57">
        <v>27.48</v>
      </c>
      <c r="F107" s="54" t="s">
        <v>281</v>
      </c>
      <c r="G107" s="87">
        <v>10</v>
      </c>
      <c r="H107" s="89">
        <v>9</v>
      </c>
      <c r="I107" s="89"/>
      <c r="J107" s="89">
        <f>H107</f>
        <v>9</v>
      </c>
      <c r="K107" s="58"/>
      <c r="L107" s="58"/>
      <c r="M107" s="58"/>
    </row>
    <row r="108" spans="1:13" ht="18" customHeight="1">
      <c r="A108" s="54">
        <v>6</v>
      </c>
      <c r="B108" s="121" t="s">
        <v>282</v>
      </c>
      <c r="C108" s="54" t="s">
        <v>283</v>
      </c>
      <c r="D108" s="49">
        <v>2006</v>
      </c>
      <c r="E108" s="57">
        <v>2.4</v>
      </c>
      <c r="F108" s="54" t="s">
        <v>284</v>
      </c>
      <c r="G108" s="87">
        <v>5</v>
      </c>
      <c r="H108" s="89">
        <v>4</v>
      </c>
      <c r="I108" s="89"/>
      <c r="J108" s="89">
        <f>H108</f>
        <v>4</v>
      </c>
      <c r="K108" s="58"/>
      <c r="L108" s="58"/>
      <c r="M108" s="58"/>
    </row>
    <row r="109" spans="1:13" ht="18" customHeight="1">
      <c r="A109" s="54">
        <v>7</v>
      </c>
      <c r="B109" s="121" t="s">
        <v>285</v>
      </c>
      <c r="C109" s="54" t="s">
        <v>283</v>
      </c>
      <c r="D109" s="49">
        <v>2012</v>
      </c>
      <c r="E109" s="57">
        <v>8.81</v>
      </c>
      <c r="F109" s="54" t="s">
        <v>286</v>
      </c>
      <c r="G109" s="87">
        <v>5</v>
      </c>
      <c r="H109" s="89">
        <v>5</v>
      </c>
      <c r="I109" s="89"/>
      <c r="J109" s="89">
        <f>H109</f>
        <v>5</v>
      </c>
      <c r="K109" s="58"/>
      <c r="L109" s="58"/>
      <c r="M109" s="58"/>
    </row>
    <row r="110" spans="1:13" ht="18" customHeight="1">
      <c r="A110" s="54">
        <v>8</v>
      </c>
      <c r="B110" s="121" t="s">
        <v>287</v>
      </c>
      <c r="C110" s="54" t="s">
        <v>288</v>
      </c>
      <c r="D110" s="49">
        <v>2006</v>
      </c>
      <c r="E110" s="57">
        <v>2.12</v>
      </c>
      <c r="F110" s="54" t="s">
        <v>289</v>
      </c>
      <c r="G110" s="87">
        <v>12</v>
      </c>
      <c r="H110" s="89">
        <v>11</v>
      </c>
      <c r="I110" s="89"/>
      <c r="J110" s="89">
        <f>H110</f>
        <v>11</v>
      </c>
      <c r="K110" s="58"/>
      <c r="L110" s="58"/>
      <c r="M110" s="58"/>
    </row>
    <row r="111" spans="1:13" ht="18" customHeight="1">
      <c r="A111" s="4" t="s">
        <v>290</v>
      </c>
      <c r="B111" s="4" t="s">
        <v>291</v>
      </c>
      <c r="C111" s="43"/>
      <c r="D111" s="44"/>
      <c r="E111" s="45">
        <f>+SUM(E112:E117)</f>
        <v>56.650000000000006</v>
      </c>
      <c r="F111" s="46"/>
      <c r="G111" s="46">
        <f aca="true" t="shared" si="4" ref="G111:L111">+SUM(G112:G117)</f>
        <v>97.5</v>
      </c>
      <c r="H111" s="56">
        <f t="shared" si="4"/>
        <v>47.330000000000005</v>
      </c>
      <c r="I111" s="46">
        <f t="shared" si="4"/>
        <v>0</v>
      </c>
      <c r="J111" s="56">
        <f t="shared" si="4"/>
        <v>47.330000000000005</v>
      </c>
      <c r="K111" s="46">
        <f t="shared" si="4"/>
        <v>0</v>
      </c>
      <c r="L111" s="46">
        <f t="shared" si="4"/>
        <v>0</v>
      </c>
      <c r="M111" s="46"/>
    </row>
    <row r="112" spans="1:13" ht="18" customHeight="1">
      <c r="A112" s="53">
        <v>1</v>
      </c>
      <c r="B112" s="124" t="s">
        <v>292</v>
      </c>
      <c r="C112" s="54" t="s">
        <v>293</v>
      </c>
      <c r="D112" s="49">
        <v>2001</v>
      </c>
      <c r="E112" s="55">
        <v>5.72</v>
      </c>
      <c r="F112" s="67" t="s">
        <v>294</v>
      </c>
      <c r="G112" s="87">
        <v>11.8</v>
      </c>
      <c r="H112" s="88">
        <v>4.43</v>
      </c>
      <c r="I112" s="88"/>
      <c r="J112" s="88">
        <v>4.43</v>
      </c>
      <c r="K112" s="59"/>
      <c r="L112" s="59"/>
      <c r="M112" s="59"/>
    </row>
    <row r="113" spans="1:13" ht="18" customHeight="1">
      <c r="A113" s="53">
        <v>2</v>
      </c>
      <c r="B113" s="124" t="s">
        <v>295</v>
      </c>
      <c r="C113" s="54" t="s">
        <v>296</v>
      </c>
      <c r="D113" s="49">
        <v>2008</v>
      </c>
      <c r="E113" s="55">
        <v>6.49</v>
      </c>
      <c r="F113" s="67" t="s">
        <v>297</v>
      </c>
      <c r="G113" s="113">
        <v>14</v>
      </c>
      <c r="H113" s="88">
        <v>7</v>
      </c>
      <c r="I113" s="88"/>
      <c r="J113" s="88">
        <f>H113</f>
        <v>7</v>
      </c>
      <c r="K113" s="59"/>
      <c r="L113" s="59"/>
      <c r="M113" s="59"/>
    </row>
    <row r="114" spans="1:13" ht="18" customHeight="1">
      <c r="A114" s="53">
        <v>3</v>
      </c>
      <c r="B114" s="121" t="s">
        <v>298</v>
      </c>
      <c r="C114" s="54" t="s">
        <v>299</v>
      </c>
      <c r="D114" s="49">
        <v>2003</v>
      </c>
      <c r="E114" s="55">
        <v>28.4</v>
      </c>
      <c r="F114" s="67" t="s">
        <v>254</v>
      </c>
      <c r="G114" s="113">
        <v>45.5</v>
      </c>
      <c r="H114" s="88">
        <v>22.8</v>
      </c>
      <c r="I114" s="88"/>
      <c r="J114" s="88">
        <f>H114</f>
        <v>22.8</v>
      </c>
      <c r="K114" s="59"/>
      <c r="L114" s="59"/>
      <c r="M114" s="59"/>
    </row>
    <row r="115" spans="1:13" ht="18" customHeight="1">
      <c r="A115" s="53">
        <v>4</v>
      </c>
      <c r="B115" s="124" t="s">
        <v>300</v>
      </c>
      <c r="C115" s="54" t="s">
        <v>301</v>
      </c>
      <c r="D115" s="49">
        <v>2001</v>
      </c>
      <c r="E115" s="55">
        <v>4.31</v>
      </c>
      <c r="F115" s="67" t="s">
        <v>302</v>
      </c>
      <c r="G115" s="113">
        <v>8.4</v>
      </c>
      <c r="H115" s="88">
        <v>4.2</v>
      </c>
      <c r="I115" s="88"/>
      <c r="J115" s="88">
        <f>H115</f>
        <v>4.2</v>
      </c>
      <c r="K115" s="59"/>
      <c r="L115" s="59"/>
      <c r="M115" s="59"/>
    </row>
    <row r="116" spans="1:13" ht="18" customHeight="1">
      <c r="A116" s="53">
        <v>5</v>
      </c>
      <c r="B116" s="124" t="s">
        <v>303</v>
      </c>
      <c r="C116" s="54" t="s">
        <v>304</v>
      </c>
      <c r="D116" s="49">
        <v>2011</v>
      </c>
      <c r="E116" s="55">
        <v>5.25</v>
      </c>
      <c r="F116" s="67" t="s">
        <v>305</v>
      </c>
      <c r="G116" s="113">
        <v>6.6</v>
      </c>
      <c r="H116" s="88">
        <v>3.3</v>
      </c>
      <c r="I116" s="88"/>
      <c r="J116" s="88">
        <f>H116</f>
        <v>3.3</v>
      </c>
      <c r="K116" s="59"/>
      <c r="L116" s="59"/>
      <c r="M116" s="59"/>
    </row>
    <row r="117" spans="1:13" ht="18" customHeight="1">
      <c r="A117" s="53">
        <v>6</v>
      </c>
      <c r="B117" s="125" t="s">
        <v>306</v>
      </c>
      <c r="C117" s="80" t="s">
        <v>307</v>
      </c>
      <c r="D117" s="81">
        <v>2011</v>
      </c>
      <c r="E117" s="82">
        <v>6.48</v>
      </c>
      <c r="F117" s="83" t="s">
        <v>308</v>
      </c>
      <c r="G117" s="114">
        <v>11.2</v>
      </c>
      <c r="H117" s="115">
        <v>5.6</v>
      </c>
      <c r="I117" s="115"/>
      <c r="J117" s="115">
        <f>H117</f>
        <v>5.6</v>
      </c>
      <c r="K117" s="116"/>
      <c r="L117" s="116"/>
      <c r="M117" s="116"/>
    </row>
    <row r="119" spans="1:14" ht="18">
      <c r="A119" s="127"/>
      <c r="B119" s="128"/>
      <c r="C119" s="127"/>
      <c r="D119" s="128"/>
      <c r="E119" s="128"/>
      <c r="F119" s="127"/>
      <c r="G119" s="133"/>
      <c r="H119" s="133"/>
      <c r="I119" s="133"/>
      <c r="J119" s="133"/>
      <c r="K119" s="133"/>
      <c r="L119" s="133"/>
      <c r="M119" s="133"/>
      <c r="N119" s="130"/>
    </row>
    <row r="120" spans="1:14" ht="16.5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</row>
    <row r="121" spans="1:14" ht="12.75">
      <c r="A121" s="129"/>
      <c r="B121" s="5"/>
      <c r="C121" s="129"/>
      <c r="D121" s="5"/>
      <c r="E121" s="5"/>
      <c r="F121" s="129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129"/>
      <c r="B122" s="5"/>
      <c r="C122" s="129"/>
      <c r="D122" s="5"/>
      <c r="E122" s="5"/>
      <c r="F122" s="129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129"/>
      <c r="B123" s="5"/>
      <c r="C123" s="129"/>
      <c r="D123" s="5"/>
      <c r="E123" s="5"/>
      <c r="F123" s="129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129"/>
      <c r="B124" s="5"/>
      <c r="C124" s="129"/>
      <c r="D124" s="5"/>
      <c r="E124" s="5"/>
      <c r="F124" s="129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129"/>
      <c r="B125" s="5"/>
      <c r="C125" s="129"/>
      <c r="D125" s="5"/>
      <c r="E125" s="5"/>
      <c r="F125" s="129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129"/>
      <c r="B126" s="5"/>
      <c r="C126" s="129"/>
      <c r="D126" s="5"/>
      <c r="E126" s="5"/>
      <c r="F126" s="129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129"/>
      <c r="B127" s="5"/>
      <c r="C127" s="129"/>
      <c r="D127" s="5"/>
      <c r="E127" s="5"/>
      <c r="F127" s="129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129"/>
      <c r="B128" s="5"/>
      <c r="C128" s="129"/>
      <c r="D128" s="5"/>
      <c r="E128" s="5"/>
      <c r="F128" s="129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129"/>
      <c r="B129" s="5"/>
      <c r="C129" s="129"/>
      <c r="D129" s="5"/>
      <c r="E129" s="5"/>
      <c r="F129" s="129"/>
      <c r="G129" s="5"/>
      <c r="H129" s="5"/>
      <c r="I129" s="5"/>
      <c r="J129" s="5"/>
      <c r="K129" s="5"/>
      <c r="L129" s="5"/>
      <c r="M129" s="5"/>
      <c r="N129" s="5"/>
    </row>
    <row r="130" spans="1:14" ht="17.25">
      <c r="A130" s="134"/>
      <c r="B130" s="134"/>
      <c r="C130" s="132"/>
      <c r="D130" s="5"/>
      <c r="E130" s="5"/>
      <c r="F130" s="129"/>
      <c r="G130" s="134"/>
      <c r="H130" s="134"/>
      <c r="I130" s="134"/>
      <c r="J130" s="134"/>
      <c r="K130" s="134"/>
      <c r="L130" s="134"/>
      <c r="M130" s="134"/>
      <c r="N130" s="132"/>
    </row>
  </sheetData>
  <sheetProtection/>
  <mergeCells count="19">
    <mergeCell ref="A1:B1"/>
    <mergeCell ref="A2:C2"/>
    <mergeCell ref="A3:M3"/>
    <mergeCell ref="A6:A8"/>
    <mergeCell ref="H6:M6"/>
    <mergeCell ref="C6:C8"/>
    <mergeCell ref="J7:K7"/>
    <mergeCell ref="E6:E8"/>
    <mergeCell ref="M7:M8"/>
    <mergeCell ref="A4:M4"/>
    <mergeCell ref="G119:M119"/>
    <mergeCell ref="G130:M130"/>
    <mergeCell ref="A130:B130"/>
    <mergeCell ref="H7:I7"/>
    <mergeCell ref="D6:D8"/>
    <mergeCell ref="B6:B8"/>
    <mergeCell ref="F6:F8"/>
    <mergeCell ref="L7:L8"/>
    <mergeCell ref="G6:G8"/>
  </mergeCells>
  <printOptions/>
  <pageMargins left="0" right="0" top="0.7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4:W4"/>
    </sheetView>
  </sheetViews>
  <sheetFormatPr defaultColWidth="9.140625" defaultRowHeight="12.75"/>
  <cols>
    <col min="1" max="1" width="3.421875" style="1" customWidth="1"/>
    <col min="2" max="2" width="27.8515625" style="1" customWidth="1"/>
    <col min="3" max="5" width="8.140625" style="1" customWidth="1"/>
    <col min="6" max="6" width="4.8515625" style="1" customWidth="1"/>
    <col min="7" max="7" width="5.140625" style="1" customWidth="1"/>
    <col min="8" max="8" width="4.28125" style="1" customWidth="1"/>
    <col min="9" max="9" width="4.57421875" style="1" customWidth="1"/>
    <col min="10" max="10" width="5.140625" style="1" customWidth="1"/>
    <col min="11" max="11" width="4.421875" style="1" customWidth="1"/>
    <col min="12" max="12" width="4.57421875" style="1" customWidth="1"/>
    <col min="13" max="13" width="5.140625" style="1" customWidth="1"/>
    <col min="14" max="14" width="5.00390625" style="1" customWidth="1"/>
    <col min="15" max="15" width="4.28125" style="1" customWidth="1"/>
    <col min="16" max="16" width="4.421875" style="1" customWidth="1"/>
    <col min="17" max="17" width="5.00390625" style="1" customWidth="1"/>
    <col min="18" max="18" width="4.140625" style="1" customWidth="1"/>
    <col min="19" max="19" width="4.8515625" style="1" customWidth="1"/>
    <col min="20" max="20" width="5.140625" style="1" customWidth="1"/>
    <col min="21" max="21" width="4.00390625" style="1" customWidth="1"/>
    <col min="22" max="22" width="5.140625" style="1" customWidth="1"/>
    <col min="23" max="23" width="9.8515625" style="1" customWidth="1"/>
    <col min="24" max="16384" width="9.140625" style="1" customWidth="1"/>
  </cols>
  <sheetData>
    <row r="1" s="2" customFormat="1" ht="15">
      <c r="A1" s="2" t="s">
        <v>310</v>
      </c>
    </row>
    <row r="2" spans="1:6" s="2" customFormat="1" ht="15">
      <c r="A2" s="141" t="s">
        <v>54</v>
      </c>
      <c r="B2" s="141"/>
      <c r="C2" s="141"/>
      <c r="D2" s="141"/>
      <c r="E2" s="141"/>
      <c r="F2" s="141"/>
    </row>
    <row r="3" spans="1:23" s="2" customFormat="1" ht="32.25" customHeight="1">
      <c r="A3" s="147" t="s">
        <v>313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s="2" customFormat="1" ht="32.25" customHeight="1">
      <c r="A4" s="152" t="s">
        <v>314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</row>
    <row r="5" spans="1:23" ht="22.5" customHeight="1">
      <c r="A5" s="142" t="s">
        <v>0</v>
      </c>
      <c r="B5" s="142" t="s">
        <v>4</v>
      </c>
      <c r="C5" s="142" t="s">
        <v>11</v>
      </c>
      <c r="D5" s="144" t="s">
        <v>9</v>
      </c>
      <c r="E5" s="145"/>
      <c r="F5" s="145"/>
      <c r="G5" s="145"/>
      <c r="H5" s="145"/>
      <c r="I5" s="145"/>
      <c r="J5" s="145"/>
      <c r="K5" s="145"/>
      <c r="L5" s="145"/>
      <c r="M5" s="146"/>
      <c r="N5" s="144" t="s">
        <v>15</v>
      </c>
      <c r="O5" s="145"/>
      <c r="P5" s="145"/>
      <c r="Q5" s="145"/>
      <c r="R5" s="145"/>
      <c r="S5" s="145"/>
      <c r="T5" s="146"/>
      <c r="U5" s="143" t="s">
        <v>19</v>
      </c>
      <c r="V5" s="143"/>
      <c r="W5" s="148" t="s">
        <v>22</v>
      </c>
    </row>
    <row r="6" spans="1:23" ht="48.75" customHeight="1">
      <c r="A6" s="142"/>
      <c r="B6" s="142"/>
      <c r="C6" s="142"/>
      <c r="D6" s="142" t="s">
        <v>12</v>
      </c>
      <c r="E6" s="143" t="s">
        <v>3</v>
      </c>
      <c r="F6" s="143"/>
      <c r="G6" s="143"/>
      <c r="H6" s="143" t="s">
        <v>13</v>
      </c>
      <c r="I6" s="143"/>
      <c r="J6" s="143"/>
      <c r="K6" s="143" t="s">
        <v>14</v>
      </c>
      <c r="L6" s="143"/>
      <c r="M6" s="143"/>
      <c r="N6" s="142" t="s">
        <v>16</v>
      </c>
      <c r="O6" s="143" t="s">
        <v>3</v>
      </c>
      <c r="P6" s="143"/>
      <c r="Q6" s="143"/>
      <c r="R6" s="143" t="s">
        <v>13</v>
      </c>
      <c r="S6" s="143"/>
      <c r="T6" s="143"/>
      <c r="U6" s="143"/>
      <c r="V6" s="143"/>
      <c r="W6" s="149"/>
    </row>
    <row r="7" spans="1:23" ht="54.75" customHeight="1">
      <c r="A7" s="142"/>
      <c r="B7" s="142"/>
      <c r="C7" s="142"/>
      <c r="D7" s="142"/>
      <c r="E7" s="30" t="s">
        <v>1</v>
      </c>
      <c r="F7" s="30" t="s">
        <v>2</v>
      </c>
      <c r="G7" s="30" t="s">
        <v>10</v>
      </c>
      <c r="H7" s="30" t="s">
        <v>1</v>
      </c>
      <c r="I7" s="30" t="s">
        <v>2</v>
      </c>
      <c r="J7" s="30" t="s">
        <v>10</v>
      </c>
      <c r="K7" s="30" t="s">
        <v>1</v>
      </c>
      <c r="L7" s="30" t="s">
        <v>2</v>
      </c>
      <c r="M7" s="30" t="s">
        <v>10</v>
      </c>
      <c r="N7" s="142"/>
      <c r="O7" s="30" t="s">
        <v>1</v>
      </c>
      <c r="P7" s="30" t="s">
        <v>2</v>
      </c>
      <c r="Q7" s="30" t="s">
        <v>10</v>
      </c>
      <c r="R7" s="30" t="s">
        <v>1</v>
      </c>
      <c r="S7" s="30" t="s">
        <v>2</v>
      </c>
      <c r="T7" s="30" t="s">
        <v>10</v>
      </c>
      <c r="U7" s="31" t="s">
        <v>1</v>
      </c>
      <c r="V7" s="31" t="s">
        <v>10</v>
      </c>
      <c r="W7" s="150"/>
    </row>
    <row r="8" spans="1:23" s="3" customFormat="1" ht="1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24</v>
      </c>
      <c r="V8" s="32">
        <v>25</v>
      </c>
      <c r="W8" s="32">
        <v>26</v>
      </c>
    </row>
    <row r="9" spans="1:23" ht="20.25" customHeight="1">
      <c r="A9" s="10"/>
      <c r="B9" s="10" t="s">
        <v>38</v>
      </c>
      <c r="C9" s="12">
        <f>C26+C44</f>
        <v>1104.44</v>
      </c>
      <c r="D9" s="11">
        <f>D26+D44</f>
        <v>1104.44</v>
      </c>
      <c r="E9" s="11">
        <f>E26+E44</f>
        <v>1104.44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33">
        <f>E9*1.267</f>
        <v>1399.32548</v>
      </c>
    </row>
    <row r="10" spans="1:23" ht="20.25" customHeight="1">
      <c r="A10" s="10" t="s">
        <v>5</v>
      </c>
      <c r="B10" s="10" t="s">
        <v>17</v>
      </c>
      <c r="C10" s="12">
        <f>SUM(C11:C25)</f>
        <v>1104.44</v>
      </c>
      <c r="D10" s="12">
        <f>C10</f>
        <v>1104.44</v>
      </c>
      <c r="E10" s="12">
        <f>D10</f>
        <v>1104.44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33">
        <f aca="true" t="shared" si="0" ref="W10:W59">E10*1.267</f>
        <v>1399.32548</v>
      </c>
    </row>
    <row r="11" spans="1:23" ht="20.25" customHeight="1">
      <c r="A11" s="13">
        <v>1</v>
      </c>
      <c r="B11" s="14" t="s">
        <v>39</v>
      </c>
      <c r="C11" s="15">
        <f>C29+C45</f>
        <v>67.4</v>
      </c>
      <c r="D11" s="15">
        <f>C11</f>
        <v>67.4</v>
      </c>
      <c r="E11" s="15">
        <f>D11</f>
        <v>67.4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>
        <f t="shared" si="0"/>
        <v>85.3958</v>
      </c>
    </row>
    <row r="12" spans="1:23" ht="20.25" customHeight="1">
      <c r="A12" s="13">
        <v>2</v>
      </c>
      <c r="B12" s="14" t="s">
        <v>40</v>
      </c>
      <c r="C12" s="15">
        <f aca="true" t="shared" si="1" ref="C12:C25">C30+C46</f>
        <v>82</v>
      </c>
      <c r="D12" s="15">
        <f aca="true" t="shared" si="2" ref="D12:E27">C12</f>
        <v>82</v>
      </c>
      <c r="E12" s="15">
        <f t="shared" si="2"/>
        <v>82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>
        <f t="shared" si="0"/>
        <v>103.89399999999999</v>
      </c>
    </row>
    <row r="13" spans="1:23" ht="20.25" customHeight="1">
      <c r="A13" s="13">
        <v>3</v>
      </c>
      <c r="B13" s="14" t="s">
        <v>41</v>
      </c>
      <c r="C13" s="15">
        <f t="shared" si="1"/>
        <v>68.18</v>
      </c>
      <c r="D13" s="15">
        <f t="shared" si="2"/>
        <v>68.18</v>
      </c>
      <c r="E13" s="15">
        <f t="shared" si="2"/>
        <v>68.18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>
        <f t="shared" si="0"/>
        <v>86.38406</v>
      </c>
    </row>
    <row r="14" spans="1:23" ht="20.25" customHeight="1">
      <c r="A14" s="13">
        <v>4</v>
      </c>
      <c r="B14" s="14" t="s">
        <v>42</v>
      </c>
      <c r="C14" s="15">
        <f t="shared" si="1"/>
        <v>81.4</v>
      </c>
      <c r="D14" s="15">
        <f t="shared" si="2"/>
        <v>81.4</v>
      </c>
      <c r="E14" s="15">
        <f t="shared" si="2"/>
        <v>81.4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>
        <f t="shared" si="0"/>
        <v>103.1338</v>
      </c>
    </row>
    <row r="15" spans="1:23" ht="20.25" customHeight="1">
      <c r="A15" s="13">
        <v>5</v>
      </c>
      <c r="B15" s="14" t="s">
        <v>43</v>
      </c>
      <c r="C15" s="15">
        <f t="shared" si="1"/>
        <v>78.06</v>
      </c>
      <c r="D15" s="15">
        <f t="shared" si="2"/>
        <v>78.06</v>
      </c>
      <c r="E15" s="15">
        <f t="shared" si="2"/>
        <v>78.06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>
        <f t="shared" si="0"/>
        <v>98.90202</v>
      </c>
    </row>
    <row r="16" spans="1:23" ht="20.25" customHeight="1">
      <c r="A16" s="13">
        <v>6</v>
      </c>
      <c r="B16" s="14" t="s">
        <v>44</v>
      </c>
      <c r="C16" s="15">
        <f t="shared" si="1"/>
        <v>49.2</v>
      </c>
      <c r="D16" s="15">
        <f t="shared" si="2"/>
        <v>49.2</v>
      </c>
      <c r="E16" s="15">
        <f t="shared" si="2"/>
        <v>49.2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>
        <f t="shared" si="0"/>
        <v>62.3364</v>
      </c>
    </row>
    <row r="17" spans="1:23" ht="20.25" customHeight="1">
      <c r="A17" s="13">
        <v>7</v>
      </c>
      <c r="B17" s="14" t="s">
        <v>45</v>
      </c>
      <c r="C17" s="15">
        <f t="shared" si="1"/>
        <v>40.7</v>
      </c>
      <c r="D17" s="15">
        <f t="shared" si="2"/>
        <v>40.7</v>
      </c>
      <c r="E17" s="15">
        <f t="shared" si="2"/>
        <v>40.7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>
        <f t="shared" si="0"/>
        <v>51.5669</v>
      </c>
    </row>
    <row r="18" spans="1:23" ht="20.25" customHeight="1">
      <c r="A18" s="13">
        <v>8</v>
      </c>
      <c r="B18" s="14" t="s">
        <v>46</v>
      </c>
      <c r="C18" s="15">
        <f t="shared" si="1"/>
        <v>43</v>
      </c>
      <c r="D18" s="15">
        <f t="shared" si="2"/>
        <v>43</v>
      </c>
      <c r="E18" s="15">
        <f t="shared" si="2"/>
        <v>43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>
        <f t="shared" si="0"/>
        <v>54.480999999999995</v>
      </c>
    </row>
    <row r="19" spans="1:23" ht="20.25" customHeight="1">
      <c r="A19" s="13">
        <v>9</v>
      </c>
      <c r="B19" s="14" t="s">
        <v>47</v>
      </c>
      <c r="C19" s="15">
        <f t="shared" si="1"/>
        <v>25.44</v>
      </c>
      <c r="D19" s="15">
        <f t="shared" si="2"/>
        <v>25.44</v>
      </c>
      <c r="E19" s="15">
        <f t="shared" si="2"/>
        <v>25.44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>
        <f t="shared" si="0"/>
        <v>32.23248</v>
      </c>
    </row>
    <row r="20" spans="1:23" ht="20.25" customHeight="1">
      <c r="A20" s="13">
        <v>10</v>
      </c>
      <c r="B20" s="14" t="s">
        <v>48</v>
      </c>
      <c r="C20" s="15">
        <f t="shared" si="1"/>
        <v>60.8</v>
      </c>
      <c r="D20" s="15">
        <f t="shared" si="2"/>
        <v>60.8</v>
      </c>
      <c r="E20" s="15">
        <f t="shared" si="2"/>
        <v>60.8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7">
        <f t="shared" si="0"/>
        <v>77.03359999999999</v>
      </c>
    </row>
    <row r="21" spans="1:23" s="2" customFormat="1" ht="20.25" customHeight="1">
      <c r="A21" s="13">
        <v>11</v>
      </c>
      <c r="B21" s="14" t="s">
        <v>49</v>
      </c>
      <c r="C21" s="15">
        <f t="shared" si="1"/>
        <v>34</v>
      </c>
      <c r="D21" s="15">
        <f t="shared" si="2"/>
        <v>34</v>
      </c>
      <c r="E21" s="15">
        <f t="shared" si="2"/>
        <v>34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>
        <f t="shared" si="0"/>
        <v>43.077999999999996</v>
      </c>
    </row>
    <row r="22" spans="1:23" ht="20.25" customHeight="1">
      <c r="A22" s="13">
        <v>12</v>
      </c>
      <c r="B22" s="14" t="s">
        <v>50</v>
      </c>
      <c r="C22" s="15">
        <f t="shared" si="1"/>
        <v>40.6</v>
      </c>
      <c r="D22" s="15">
        <f t="shared" si="2"/>
        <v>40.6</v>
      </c>
      <c r="E22" s="15">
        <f t="shared" si="2"/>
        <v>40.6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>
        <f t="shared" si="0"/>
        <v>51.4402</v>
      </c>
    </row>
    <row r="23" spans="1:23" ht="20.25" customHeight="1">
      <c r="A23" s="13">
        <v>13</v>
      </c>
      <c r="B23" s="14" t="s">
        <v>51</v>
      </c>
      <c r="C23" s="15">
        <f t="shared" si="1"/>
        <v>213</v>
      </c>
      <c r="D23" s="15">
        <f t="shared" si="2"/>
        <v>213</v>
      </c>
      <c r="E23" s="15">
        <f t="shared" si="2"/>
        <v>213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7">
        <f t="shared" si="0"/>
        <v>269.871</v>
      </c>
    </row>
    <row r="24" spans="1:23" ht="20.25" customHeight="1">
      <c r="A24" s="13">
        <v>14</v>
      </c>
      <c r="B24" s="14" t="s">
        <v>52</v>
      </c>
      <c r="C24" s="15">
        <f t="shared" si="1"/>
        <v>126</v>
      </c>
      <c r="D24" s="15">
        <f t="shared" si="2"/>
        <v>126</v>
      </c>
      <c r="E24" s="15">
        <f t="shared" si="2"/>
        <v>126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7">
        <f t="shared" si="0"/>
        <v>159.642</v>
      </c>
    </row>
    <row r="25" spans="1:23" ht="20.25" customHeight="1">
      <c r="A25" s="13">
        <v>15</v>
      </c>
      <c r="B25" s="14" t="s">
        <v>53</v>
      </c>
      <c r="C25" s="15">
        <f t="shared" si="1"/>
        <v>94.66</v>
      </c>
      <c r="D25" s="15">
        <f t="shared" si="2"/>
        <v>94.66</v>
      </c>
      <c r="E25" s="15">
        <f t="shared" si="2"/>
        <v>94.66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7">
        <f t="shared" si="0"/>
        <v>119.93421999999998</v>
      </c>
    </row>
    <row r="26" spans="1:23" ht="31.5" customHeight="1">
      <c r="A26" s="10" t="s">
        <v>6</v>
      </c>
      <c r="B26" s="18" t="s">
        <v>32</v>
      </c>
      <c r="C26" s="21">
        <f>SUM(C29:C43)</f>
        <v>537.47</v>
      </c>
      <c r="D26" s="19">
        <f t="shared" si="2"/>
        <v>537.47</v>
      </c>
      <c r="E26" s="19">
        <f t="shared" si="2"/>
        <v>537.47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20">
        <f t="shared" si="0"/>
        <v>680.97449</v>
      </c>
    </row>
    <row r="27" spans="1:23" ht="31.5" customHeight="1">
      <c r="A27" s="10"/>
      <c r="B27" s="18" t="s">
        <v>8</v>
      </c>
      <c r="C27" s="21">
        <f>C26</f>
        <v>537.47</v>
      </c>
      <c r="D27" s="21">
        <f t="shared" si="2"/>
        <v>537.47</v>
      </c>
      <c r="E27" s="21">
        <f t="shared" si="2"/>
        <v>537.47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17">
        <f t="shared" si="0"/>
        <v>680.97449</v>
      </c>
    </row>
    <row r="28" spans="1:23" ht="31.5" customHeight="1">
      <c r="A28" s="23"/>
      <c r="B28" s="24" t="s">
        <v>18</v>
      </c>
      <c r="C28" s="25">
        <f>C26</f>
        <v>537.47</v>
      </c>
      <c r="D28" s="25">
        <f>D26</f>
        <v>537.47</v>
      </c>
      <c r="E28" s="25">
        <f>E26</f>
        <v>537.47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17">
        <f t="shared" si="0"/>
        <v>680.97449</v>
      </c>
    </row>
    <row r="29" spans="1:23" ht="21" customHeight="1">
      <c r="A29" s="13">
        <v>1</v>
      </c>
      <c r="B29" s="14" t="s">
        <v>39</v>
      </c>
      <c r="C29" s="34">
        <v>30.6</v>
      </c>
      <c r="D29" s="34">
        <f>C29</f>
        <v>30.6</v>
      </c>
      <c r="E29" s="34">
        <f>D29</f>
        <v>30.6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17">
        <f t="shared" si="0"/>
        <v>38.770199999999996</v>
      </c>
    </row>
    <row r="30" spans="1:23" ht="21" customHeight="1">
      <c r="A30" s="13">
        <v>2</v>
      </c>
      <c r="B30" s="14" t="s">
        <v>40</v>
      </c>
      <c r="C30" s="34">
        <v>41</v>
      </c>
      <c r="D30" s="34">
        <f aca="true" t="shared" si="3" ref="D30:E59">C30</f>
        <v>41</v>
      </c>
      <c r="E30" s="34">
        <f t="shared" si="3"/>
        <v>41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17">
        <f t="shared" si="0"/>
        <v>51.946999999999996</v>
      </c>
    </row>
    <row r="31" spans="1:23" ht="21" customHeight="1">
      <c r="A31" s="13">
        <v>3</v>
      </c>
      <c r="B31" s="14" t="s">
        <v>41</v>
      </c>
      <c r="C31" s="34">
        <v>34.09</v>
      </c>
      <c r="D31" s="34">
        <f t="shared" si="3"/>
        <v>34.09</v>
      </c>
      <c r="E31" s="34">
        <f t="shared" si="3"/>
        <v>34.09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7">
        <f t="shared" si="0"/>
        <v>43.19203</v>
      </c>
    </row>
    <row r="32" spans="1:23" ht="21" customHeight="1">
      <c r="A32" s="13">
        <v>4</v>
      </c>
      <c r="B32" s="14" t="s">
        <v>42</v>
      </c>
      <c r="C32" s="34">
        <v>40.4</v>
      </c>
      <c r="D32" s="34">
        <f t="shared" si="3"/>
        <v>40.4</v>
      </c>
      <c r="E32" s="34">
        <f t="shared" si="3"/>
        <v>40.4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7">
        <f t="shared" si="0"/>
        <v>51.18679999999999</v>
      </c>
    </row>
    <row r="33" spans="1:23" ht="21" customHeight="1">
      <c r="A33" s="13">
        <v>5</v>
      </c>
      <c r="B33" s="14" t="s">
        <v>43</v>
      </c>
      <c r="C33" s="34">
        <v>39.03</v>
      </c>
      <c r="D33" s="34">
        <f t="shared" si="3"/>
        <v>39.03</v>
      </c>
      <c r="E33" s="34">
        <f t="shared" si="3"/>
        <v>39.03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17">
        <f t="shared" si="0"/>
        <v>49.45101</v>
      </c>
    </row>
    <row r="34" spans="1:23" ht="21" customHeight="1">
      <c r="A34" s="13">
        <v>6</v>
      </c>
      <c r="B34" s="14" t="s">
        <v>44</v>
      </c>
      <c r="C34" s="34">
        <v>24.6</v>
      </c>
      <c r="D34" s="34">
        <f t="shared" si="3"/>
        <v>24.6</v>
      </c>
      <c r="E34" s="34">
        <f t="shared" si="3"/>
        <v>24.6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17">
        <f t="shared" si="0"/>
        <v>31.1682</v>
      </c>
    </row>
    <row r="35" spans="1:23" ht="21" customHeight="1">
      <c r="A35" s="13">
        <v>7</v>
      </c>
      <c r="B35" s="14" t="s">
        <v>45</v>
      </c>
      <c r="C35" s="34">
        <v>20</v>
      </c>
      <c r="D35" s="34">
        <f t="shared" si="3"/>
        <v>20</v>
      </c>
      <c r="E35" s="34">
        <f t="shared" si="3"/>
        <v>20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17">
        <f t="shared" si="0"/>
        <v>25.339999999999996</v>
      </c>
    </row>
    <row r="36" spans="1:23" ht="21" customHeight="1">
      <c r="A36" s="13">
        <v>8</v>
      </c>
      <c r="B36" s="14" t="s">
        <v>46</v>
      </c>
      <c r="C36" s="34">
        <v>20</v>
      </c>
      <c r="D36" s="34">
        <f t="shared" si="3"/>
        <v>20</v>
      </c>
      <c r="E36" s="34">
        <f t="shared" si="3"/>
        <v>20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17">
        <f t="shared" si="0"/>
        <v>25.339999999999996</v>
      </c>
    </row>
    <row r="37" spans="1:23" ht="21" customHeight="1">
      <c r="A37" s="13">
        <v>9</v>
      </c>
      <c r="B37" s="14" t="s">
        <v>47</v>
      </c>
      <c r="C37" s="34">
        <v>12.72</v>
      </c>
      <c r="D37" s="34">
        <f t="shared" si="3"/>
        <v>12.72</v>
      </c>
      <c r="E37" s="34">
        <f t="shared" si="3"/>
        <v>12.72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17">
        <f t="shared" si="0"/>
        <v>16.11624</v>
      </c>
    </row>
    <row r="38" spans="1:23" ht="21" customHeight="1">
      <c r="A38" s="13">
        <v>10</v>
      </c>
      <c r="B38" s="14" t="s">
        <v>48</v>
      </c>
      <c r="C38" s="34">
        <v>24.4</v>
      </c>
      <c r="D38" s="34">
        <f>C38</f>
        <v>24.4</v>
      </c>
      <c r="E38" s="34">
        <f>D38</f>
        <v>24.4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17">
        <f t="shared" si="0"/>
        <v>30.914799999999996</v>
      </c>
    </row>
    <row r="39" spans="1:23" ht="21" customHeight="1">
      <c r="A39" s="13">
        <v>11</v>
      </c>
      <c r="B39" s="14" t="s">
        <v>49</v>
      </c>
      <c r="C39" s="34">
        <v>17</v>
      </c>
      <c r="D39" s="34">
        <f>C39</f>
        <v>17</v>
      </c>
      <c r="E39" s="34">
        <f t="shared" si="3"/>
        <v>17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17">
        <f t="shared" si="0"/>
        <v>21.538999999999998</v>
      </c>
    </row>
    <row r="40" spans="1:23" ht="21" customHeight="1">
      <c r="A40" s="13">
        <v>12</v>
      </c>
      <c r="B40" s="14" t="s">
        <v>50</v>
      </c>
      <c r="C40" s="34">
        <v>20.3</v>
      </c>
      <c r="D40" s="34">
        <f t="shared" si="3"/>
        <v>20.3</v>
      </c>
      <c r="E40" s="34">
        <f t="shared" si="3"/>
        <v>20.3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17">
        <f t="shared" si="0"/>
        <v>25.7201</v>
      </c>
    </row>
    <row r="41" spans="1:23" ht="21" customHeight="1">
      <c r="A41" s="13">
        <v>13</v>
      </c>
      <c r="B41" s="14" t="s">
        <v>51</v>
      </c>
      <c r="C41" s="34">
        <v>103</v>
      </c>
      <c r="D41" s="34">
        <f t="shared" si="3"/>
        <v>103</v>
      </c>
      <c r="E41" s="34">
        <f t="shared" si="3"/>
        <v>103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17">
        <f t="shared" si="0"/>
        <v>130.50099999999998</v>
      </c>
    </row>
    <row r="42" spans="1:23" ht="21" customHeight="1">
      <c r="A42" s="13">
        <v>14</v>
      </c>
      <c r="B42" s="14" t="s">
        <v>52</v>
      </c>
      <c r="C42" s="34">
        <v>63</v>
      </c>
      <c r="D42" s="34">
        <f t="shared" si="3"/>
        <v>63</v>
      </c>
      <c r="E42" s="34">
        <f t="shared" si="3"/>
        <v>63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17">
        <f t="shared" si="0"/>
        <v>79.821</v>
      </c>
    </row>
    <row r="43" spans="1:23" ht="21" customHeight="1">
      <c r="A43" s="13">
        <v>15</v>
      </c>
      <c r="B43" s="14" t="s">
        <v>53</v>
      </c>
      <c r="C43" s="34">
        <v>47.33</v>
      </c>
      <c r="D43" s="34">
        <f t="shared" si="3"/>
        <v>47.33</v>
      </c>
      <c r="E43" s="34">
        <f t="shared" si="3"/>
        <v>47.33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17">
        <f t="shared" si="0"/>
        <v>59.96710999999999</v>
      </c>
    </row>
    <row r="44" spans="1:23" ht="21" customHeight="1">
      <c r="A44" s="10" t="s">
        <v>7</v>
      </c>
      <c r="B44" s="18" t="s">
        <v>20</v>
      </c>
      <c r="C44" s="21">
        <f>SUM(C45:C59)</f>
        <v>566.97</v>
      </c>
      <c r="D44" s="21">
        <f t="shared" si="3"/>
        <v>566.97</v>
      </c>
      <c r="E44" s="21">
        <f t="shared" si="3"/>
        <v>566.97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20">
        <f t="shared" si="0"/>
        <v>718.35099</v>
      </c>
    </row>
    <row r="45" spans="1:23" ht="18" customHeight="1">
      <c r="A45" s="13">
        <v>1</v>
      </c>
      <c r="B45" s="14" t="s">
        <v>39</v>
      </c>
      <c r="C45" s="15">
        <v>36.8</v>
      </c>
      <c r="D45" s="34">
        <f t="shared" si="3"/>
        <v>36.8</v>
      </c>
      <c r="E45" s="34">
        <f t="shared" si="3"/>
        <v>36.8</v>
      </c>
      <c r="F45" s="13"/>
      <c r="G45" s="16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27">
        <f t="shared" si="0"/>
        <v>46.62559999999999</v>
      </c>
    </row>
    <row r="46" spans="1:23" ht="18" customHeight="1">
      <c r="A46" s="13">
        <v>2</v>
      </c>
      <c r="B46" s="14" t="s">
        <v>40</v>
      </c>
      <c r="C46" s="15">
        <v>41</v>
      </c>
      <c r="D46" s="34">
        <f t="shared" si="3"/>
        <v>41</v>
      </c>
      <c r="E46" s="34">
        <f t="shared" si="3"/>
        <v>41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27">
        <f t="shared" si="0"/>
        <v>51.946999999999996</v>
      </c>
    </row>
    <row r="47" spans="1:23" ht="18" customHeight="1">
      <c r="A47" s="13">
        <v>3</v>
      </c>
      <c r="B47" s="14" t="s">
        <v>41</v>
      </c>
      <c r="C47" s="15">
        <v>34.09</v>
      </c>
      <c r="D47" s="34">
        <f t="shared" si="3"/>
        <v>34.09</v>
      </c>
      <c r="E47" s="34">
        <f t="shared" si="3"/>
        <v>34.09</v>
      </c>
      <c r="F47" s="13"/>
      <c r="G47" s="28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27">
        <f t="shared" si="0"/>
        <v>43.19203</v>
      </c>
    </row>
    <row r="48" spans="1:23" ht="18" customHeight="1">
      <c r="A48" s="13">
        <v>4</v>
      </c>
      <c r="B48" s="14" t="s">
        <v>42</v>
      </c>
      <c r="C48" s="15">
        <v>41</v>
      </c>
      <c r="D48" s="34">
        <f t="shared" si="3"/>
        <v>41</v>
      </c>
      <c r="E48" s="34">
        <f t="shared" si="3"/>
        <v>41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17">
        <f t="shared" si="0"/>
        <v>51.946999999999996</v>
      </c>
    </row>
    <row r="49" spans="1:23" ht="18" customHeight="1">
      <c r="A49" s="13">
        <v>5</v>
      </c>
      <c r="B49" s="14" t="s">
        <v>43</v>
      </c>
      <c r="C49" s="15">
        <v>39.03</v>
      </c>
      <c r="D49" s="34">
        <f t="shared" si="3"/>
        <v>39.03</v>
      </c>
      <c r="E49" s="34">
        <f t="shared" si="3"/>
        <v>39.03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17">
        <f t="shared" si="0"/>
        <v>49.45101</v>
      </c>
    </row>
    <row r="50" spans="1:23" ht="18" customHeight="1">
      <c r="A50" s="13">
        <v>6</v>
      </c>
      <c r="B50" s="14" t="s">
        <v>44</v>
      </c>
      <c r="C50" s="15">
        <v>24.6</v>
      </c>
      <c r="D50" s="34">
        <f t="shared" si="3"/>
        <v>24.6</v>
      </c>
      <c r="E50" s="34">
        <f t="shared" si="3"/>
        <v>24.6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17">
        <f t="shared" si="0"/>
        <v>31.1682</v>
      </c>
    </row>
    <row r="51" spans="1:23" ht="18" customHeight="1">
      <c r="A51" s="13">
        <v>7</v>
      </c>
      <c r="B51" s="14" t="s">
        <v>45</v>
      </c>
      <c r="C51" s="15">
        <v>20.7</v>
      </c>
      <c r="D51" s="34">
        <f t="shared" si="3"/>
        <v>20.7</v>
      </c>
      <c r="E51" s="34">
        <f t="shared" si="3"/>
        <v>20.7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17">
        <f t="shared" si="0"/>
        <v>26.226899999999997</v>
      </c>
    </row>
    <row r="52" spans="1:23" ht="18" customHeight="1">
      <c r="A52" s="13">
        <v>8</v>
      </c>
      <c r="B52" s="14" t="s">
        <v>46</v>
      </c>
      <c r="C52" s="15">
        <v>23</v>
      </c>
      <c r="D52" s="34">
        <f t="shared" si="3"/>
        <v>23</v>
      </c>
      <c r="E52" s="34">
        <f t="shared" si="3"/>
        <v>23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17">
        <f t="shared" si="0"/>
        <v>29.141</v>
      </c>
    </row>
    <row r="53" spans="1:23" ht="18" customHeight="1">
      <c r="A53" s="13">
        <v>9</v>
      </c>
      <c r="B53" s="14" t="s">
        <v>47</v>
      </c>
      <c r="C53" s="15">
        <v>12.72</v>
      </c>
      <c r="D53" s="34">
        <f t="shared" si="3"/>
        <v>12.72</v>
      </c>
      <c r="E53" s="34">
        <f t="shared" si="3"/>
        <v>12.72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17">
        <f t="shared" si="0"/>
        <v>16.11624</v>
      </c>
    </row>
    <row r="54" spans="1:23" ht="18" customHeight="1">
      <c r="A54" s="13">
        <v>10</v>
      </c>
      <c r="B54" s="14" t="s">
        <v>48</v>
      </c>
      <c r="C54" s="15">
        <v>36.4</v>
      </c>
      <c r="D54" s="34">
        <f t="shared" si="3"/>
        <v>36.4</v>
      </c>
      <c r="E54" s="34">
        <f t="shared" si="3"/>
        <v>36.4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17">
        <f t="shared" si="0"/>
        <v>46.11879999999999</v>
      </c>
    </row>
    <row r="55" spans="1:23" ht="18" customHeight="1">
      <c r="A55" s="13">
        <v>11</v>
      </c>
      <c r="B55" s="14" t="s">
        <v>49</v>
      </c>
      <c r="C55" s="15">
        <v>17</v>
      </c>
      <c r="D55" s="34">
        <f t="shared" si="3"/>
        <v>17</v>
      </c>
      <c r="E55" s="34">
        <f t="shared" si="3"/>
        <v>17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17">
        <f t="shared" si="0"/>
        <v>21.538999999999998</v>
      </c>
    </row>
    <row r="56" spans="1:23" ht="18" customHeight="1">
      <c r="A56" s="13">
        <v>12</v>
      </c>
      <c r="B56" s="14" t="s">
        <v>50</v>
      </c>
      <c r="C56" s="15">
        <v>20.3</v>
      </c>
      <c r="D56" s="34">
        <f t="shared" si="3"/>
        <v>20.3</v>
      </c>
      <c r="E56" s="34">
        <f t="shared" si="3"/>
        <v>20.3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17">
        <f t="shared" si="0"/>
        <v>25.7201</v>
      </c>
    </row>
    <row r="57" spans="1:23" ht="18" customHeight="1">
      <c r="A57" s="13">
        <v>13</v>
      </c>
      <c r="B57" s="14" t="s">
        <v>51</v>
      </c>
      <c r="C57" s="15">
        <v>110</v>
      </c>
      <c r="D57" s="34">
        <f t="shared" si="3"/>
        <v>110</v>
      </c>
      <c r="E57" s="34">
        <f t="shared" si="3"/>
        <v>110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17">
        <f t="shared" si="0"/>
        <v>139.36999999999998</v>
      </c>
    </row>
    <row r="58" spans="1:23" ht="18" customHeight="1">
      <c r="A58" s="13">
        <v>14</v>
      </c>
      <c r="B58" s="14" t="s">
        <v>52</v>
      </c>
      <c r="C58" s="15">
        <v>63</v>
      </c>
      <c r="D58" s="34">
        <f t="shared" si="3"/>
        <v>63</v>
      </c>
      <c r="E58" s="34">
        <f t="shared" si="3"/>
        <v>63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17">
        <f t="shared" si="0"/>
        <v>79.821</v>
      </c>
    </row>
    <row r="59" spans="1:23" ht="18" customHeight="1">
      <c r="A59" s="13">
        <v>15</v>
      </c>
      <c r="B59" s="14" t="s">
        <v>53</v>
      </c>
      <c r="C59" s="15">
        <v>47.33</v>
      </c>
      <c r="D59" s="35">
        <f t="shared" si="3"/>
        <v>47.33</v>
      </c>
      <c r="E59" s="35">
        <f t="shared" si="3"/>
        <v>47.33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17">
        <f t="shared" si="0"/>
        <v>59.96710999999999</v>
      </c>
    </row>
    <row r="60" spans="1:23" ht="18">
      <c r="A60" s="127"/>
      <c r="B60" s="128"/>
      <c r="C60" s="127"/>
      <c r="D60" s="128"/>
      <c r="E60" s="128"/>
      <c r="F60" s="127"/>
      <c r="G60" s="130"/>
      <c r="H60" s="130"/>
      <c r="I60" s="130"/>
      <c r="J60" s="130"/>
      <c r="K60" s="130"/>
      <c r="L60" s="130"/>
      <c r="M60" s="130"/>
      <c r="N60" s="133"/>
      <c r="O60" s="133"/>
      <c r="P60" s="133"/>
      <c r="Q60" s="133"/>
      <c r="R60" s="133"/>
      <c r="S60" s="133"/>
      <c r="T60" s="133"/>
      <c r="U60" s="133"/>
      <c r="V60" s="133"/>
      <c r="W60" s="133"/>
    </row>
    <row r="61" spans="1:13" ht="16.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</row>
    <row r="62" spans="1:13" ht="15">
      <c r="A62" s="129"/>
      <c r="B62" s="5"/>
      <c r="C62" s="129"/>
      <c r="D62" s="5"/>
      <c r="E62" s="5"/>
      <c r="F62" s="129"/>
      <c r="G62" s="5"/>
      <c r="H62" s="5"/>
      <c r="I62" s="5"/>
      <c r="J62" s="5"/>
      <c r="K62" s="5"/>
      <c r="L62" s="5"/>
      <c r="M62" s="5"/>
    </row>
    <row r="63" spans="1:13" ht="15">
      <c r="A63" s="129"/>
      <c r="B63" s="5"/>
      <c r="C63" s="129"/>
      <c r="D63" s="5"/>
      <c r="E63" s="5"/>
      <c r="F63" s="129"/>
      <c r="G63" s="5"/>
      <c r="H63" s="5"/>
      <c r="I63" s="5"/>
      <c r="J63" s="5"/>
      <c r="K63" s="5"/>
      <c r="L63" s="5"/>
      <c r="M63" s="5"/>
    </row>
    <row r="64" spans="1:13" ht="15">
      <c r="A64" s="129"/>
      <c r="B64" s="5"/>
      <c r="C64" s="129"/>
      <c r="D64" s="5"/>
      <c r="E64" s="5"/>
      <c r="F64" s="129"/>
      <c r="G64" s="5"/>
      <c r="H64" s="5"/>
      <c r="I64" s="5"/>
      <c r="J64" s="5"/>
      <c r="K64" s="5"/>
      <c r="L64" s="5"/>
      <c r="M64" s="5"/>
    </row>
    <row r="65" spans="1:13" ht="15">
      <c r="A65" s="129"/>
      <c r="B65" s="5"/>
      <c r="C65" s="129"/>
      <c r="D65" s="5"/>
      <c r="E65" s="5"/>
      <c r="F65" s="129"/>
      <c r="G65" s="5"/>
      <c r="H65" s="5"/>
      <c r="I65" s="5"/>
      <c r="J65" s="5"/>
      <c r="K65" s="5"/>
      <c r="L65" s="5"/>
      <c r="M65" s="5"/>
    </row>
    <row r="66" spans="1:23" ht="17.25">
      <c r="A66" s="134"/>
      <c r="B66" s="134"/>
      <c r="C66" s="129"/>
      <c r="D66" s="5"/>
      <c r="E66" s="5"/>
      <c r="F66" s="129"/>
      <c r="G66" s="5"/>
      <c r="H66" s="5"/>
      <c r="I66" s="5"/>
      <c r="J66" s="5"/>
      <c r="K66" s="5"/>
      <c r="L66" s="5"/>
      <c r="M66" s="5"/>
      <c r="N66" s="134"/>
      <c r="O66" s="134"/>
      <c r="P66" s="134"/>
      <c r="Q66" s="134"/>
      <c r="R66" s="134"/>
      <c r="S66" s="134"/>
      <c r="T66" s="134"/>
      <c r="U66" s="134"/>
      <c r="V66" s="134"/>
      <c r="W66" s="134"/>
    </row>
  </sheetData>
  <sheetProtection/>
  <mergeCells count="20">
    <mergeCell ref="C5:C7"/>
    <mergeCell ref="D5:M5"/>
    <mergeCell ref="N5:T5"/>
    <mergeCell ref="A3:W3"/>
    <mergeCell ref="W5:W7"/>
    <mergeCell ref="H6:J6"/>
    <mergeCell ref="K6:M6"/>
    <mergeCell ref="A5:A7"/>
    <mergeCell ref="U5:V6"/>
    <mergeCell ref="A4:W4"/>
    <mergeCell ref="N60:W60"/>
    <mergeCell ref="A66:B66"/>
    <mergeCell ref="N66:W66"/>
    <mergeCell ref="A2:F2"/>
    <mergeCell ref="B5:B7"/>
    <mergeCell ref="N6:N7"/>
    <mergeCell ref="O6:Q6"/>
    <mergeCell ref="R6:T6"/>
    <mergeCell ref="D6:D7"/>
    <mergeCell ref="E6:G6"/>
  </mergeCells>
  <printOptions/>
  <pageMargins left="0" right="0" top="0.5" bottom="0.25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 Cong Tuan</dc:creator>
  <cp:keywords/>
  <dc:description/>
  <cp:lastModifiedBy>Hang</cp:lastModifiedBy>
  <cp:lastPrinted>2024-02-22T06:45:20Z</cp:lastPrinted>
  <dcterms:created xsi:type="dcterms:W3CDTF">1996-10-14T23:33:28Z</dcterms:created>
  <dcterms:modified xsi:type="dcterms:W3CDTF">2024-02-22T07:37:30Z</dcterms:modified>
  <cp:category/>
  <cp:version/>
  <cp:contentType/>
  <cp:contentStatus/>
</cp:coreProperties>
</file>